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ls\Dropbox\Bio-Protocol\Unmixing sheets\"/>
    </mc:Choice>
  </mc:AlternateContent>
  <bookViews>
    <workbookView xWindow="0" yWindow="0" windowWidth="25320" windowHeight="14595" tabRatio="702"/>
  </bookViews>
  <sheets>
    <sheet name="0 Instructions" sheetId="10" r:id="rId1"/>
    <sheet name="1 Raw data" sheetId="6" r:id="rId2"/>
    <sheet name="2 Minus PBS" sheetId="9" r:id="rId3"/>
    <sheet name="3 Data" sheetId="1" r:id="rId4"/>
    <sheet name="4 Results" sheetId="5" r:id="rId5"/>
    <sheet name="5 Summary" sheetId="8" r:id="rId6"/>
    <sheet name="Exc 495" sheetId="3" r:id="rId7"/>
    <sheet name="Exc 587" sheetId="4" r:id="rId8"/>
  </sheets>
  <definedNames>
    <definedName name="_xlnm.Print_Area" localSheetId="5">'5 Summary'!#REF!</definedName>
    <definedName name="_xlnm.Print_Area" localSheetId="6">'Exc 495'!#REF!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237" i="3" l="1"/>
  <c r="AE237" i="3"/>
  <c r="V185" i="9"/>
  <c r="V184" i="9"/>
  <c r="V183" i="9"/>
  <c r="V182" i="9"/>
  <c r="V181" i="9"/>
  <c r="V180" i="9"/>
  <c r="V179" i="9"/>
  <c r="V178" i="9"/>
  <c r="V177" i="9"/>
  <c r="V176" i="9"/>
  <c r="V175" i="9"/>
  <c r="V174" i="9"/>
  <c r="V173" i="9"/>
  <c r="V172" i="9"/>
  <c r="V171" i="9"/>
  <c r="V170" i="9"/>
  <c r="V169" i="9"/>
  <c r="V168" i="9"/>
  <c r="V167" i="9"/>
  <c r="V166" i="9"/>
  <c r="V165" i="9"/>
  <c r="V164" i="9"/>
  <c r="V163" i="9"/>
  <c r="V162" i="9"/>
  <c r="V161" i="9"/>
  <c r="V160" i="9"/>
  <c r="V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3" i="9"/>
  <c r="V142" i="9"/>
  <c r="V141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X92" i="9"/>
  <c r="V92" i="9"/>
  <c r="X91" i="9"/>
  <c r="V91" i="9"/>
  <c r="X90" i="9"/>
  <c r="V90" i="9"/>
  <c r="X89" i="9"/>
  <c r="V89" i="9"/>
  <c r="X88" i="9"/>
  <c r="V88" i="9"/>
  <c r="X87" i="9"/>
  <c r="V87" i="9"/>
  <c r="X86" i="9"/>
  <c r="V86" i="9"/>
  <c r="X85" i="9"/>
  <c r="V85" i="9"/>
  <c r="X84" i="9"/>
  <c r="V84" i="9"/>
  <c r="X83" i="9"/>
  <c r="V83" i="9"/>
  <c r="X82" i="9"/>
  <c r="V82" i="9"/>
  <c r="X81" i="9"/>
  <c r="V81" i="9"/>
  <c r="X80" i="9"/>
  <c r="V80" i="9"/>
  <c r="X79" i="9"/>
  <c r="V79" i="9"/>
  <c r="X78" i="9"/>
  <c r="V78" i="9"/>
  <c r="X77" i="9"/>
  <c r="V77" i="9"/>
  <c r="X76" i="9"/>
  <c r="V76" i="9"/>
  <c r="X75" i="9"/>
  <c r="V75" i="9"/>
  <c r="X74" i="9"/>
  <c r="V74" i="9"/>
  <c r="X73" i="9"/>
  <c r="V73" i="9"/>
  <c r="X72" i="9"/>
  <c r="V72" i="9"/>
  <c r="X71" i="9"/>
  <c r="V71" i="9"/>
  <c r="X70" i="9"/>
  <c r="V70" i="9"/>
  <c r="X69" i="9"/>
  <c r="V69" i="9"/>
  <c r="X68" i="9"/>
  <c r="V68" i="9"/>
  <c r="X67" i="9"/>
  <c r="V67" i="9"/>
  <c r="X66" i="9"/>
  <c r="V66" i="9"/>
  <c r="X65" i="9"/>
  <c r="V65" i="9"/>
  <c r="X64" i="9"/>
  <c r="V64" i="9"/>
  <c r="X63" i="9"/>
  <c r="V63" i="9"/>
  <c r="X62" i="9"/>
  <c r="V62" i="9"/>
  <c r="X61" i="9"/>
  <c r="V61" i="9"/>
  <c r="X60" i="9"/>
  <c r="V60" i="9"/>
  <c r="X59" i="9"/>
  <c r="V59" i="9"/>
  <c r="X58" i="9"/>
  <c r="V58" i="9"/>
  <c r="X57" i="9"/>
  <c r="V57" i="9"/>
  <c r="X56" i="9"/>
  <c r="V56" i="9"/>
  <c r="X55" i="9"/>
  <c r="V55" i="9"/>
  <c r="X54" i="9"/>
  <c r="V54" i="9"/>
  <c r="X53" i="9"/>
  <c r="V53" i="9"/>
  <c r="X52" i="9"/>
  <c r="V52" i="9"/>
  <c r="X51" i="9"/>
  <c r="V51" i="9"/>
  <c r="X50" i="9"/>
  <c r="V50" i="9"/>
  <c r="X49" i="9"/>
  <c r="V49" i="9"/>
  <c r="X48" i="9"/>
  <c r="V48" i="9"/>
  <c r="X47" i="9"/>
  <c r="V47" i="9"/>
  <c r="X46" i="9"/>
  <c r="V46" i="9"/>
  <c r="X45" i="9"/>
  <c r="V45" i="9"/>
  <c r="X44" i="9"/>
  <c r="V44" i="9"/>
  <c r="X43" i="9"/>
  <c r="V43" i="9"/>
  <c r="X42" i="9"/>
  <c r="V42" i="9"/>
  <c r="X41" i="9"/>
  <c r="V41" i="9"/>
  <c r="X40" i="9"/>
  <c r="V40" i="9"/>
  <c r="X39" i="9"/>
  <c r="V39" i="9"/>
  <c r="X38" i="9"/>
  <c r="V38" i="9"/>
  <c r="X37" i="9"/>
  <c r="V37" i="9"/>
  <c r="X36" i="9"/>
  <c r="V36" i="9"/>
  <c r="X35" i="9"/>
  <c r="V35" i="9"/>
  <c r="X34" i="9"/>
  <c r="V34" i="9"/>
  <c r="X33" i="9"/>
  <c r="V33" i="9"/>
  <c r="X32" i="9"/>
  <c r="V32" i="9"/>
  <c r="X31" i="9"/>
  <c r="V31" i="9"/>
  <c r="X30" i="9"/>
  <c r="V30" i="9"/>
  <c r="X29" i="9"/>
  <c r="V29" i="9"/>
  <c r="X28" i="9"/>
  <c r="V28" i="9"/>
  <c r="X27" i="9"/>
  <c r="V27" i="9"/>
  <c r="X26" i="9"/>
  <c r="V26" i="9"/>
  <c r="X25" i="9"/>
  <c r="V25" i="9"/>
  <c r="X24" i="9"/>
  <c r="V24" i="9"/>
  <c r="X23" i="9"/>
  <c r="V23" i="9"/>
  <c r="X22" i="9"/>
  <c r="V22" i="9"/>
  <c r="X21" i="9"/>
  <c r="V21" i="9"/>
  <c r="X20" i="9"/>
  <c r="V20" i="9"/>
  <c r="X19" i="9"/>
  <c r="V19" i="9"/>
  <c r="X18" i="9"/>
  <c r="V18" i="9"/>
  <c r="X17" i="9"/>
  <c r="V17" i="9"/>
  <c r="X16" i="9"/>
  <c r="V16" i="9"/>
  <c r="X15" i="9"/>
  <c r="V15" i="9"/>
  <c r="X14" i="9"/>
  <c r="V14" i="9"/>
  <c r="X13" i="9"/>
  <c r="V13" i="9"/>
  <c r="X12" i="9"/>
  <c r="V12" i="9"/>
  <c r="X11" i="9"/>
  <c r="V11" i="9"/>
  <c r="X10" i="9"/>
  <c r="V10" i="9"/>
  <c r="X9" i="9"/>
  <c r="V9" i="9"/>
  <c r="X8" i="9"/>
  <c r="V8" i="9"/>
  <c r="X7" i="9"/>
  <c r="V7" i="9"/>
  <c r="X6" i="9"/>
  <c r="V6" i="9"/>
  <c r="X5" i="9"/>
  <c r="V5" i="9"/>
  <c r="X4" i="9"/>
  <c r="V4" i="9"/>
  <c r="X3" i="9"/>
  <c r="V3" i="9"/>
  <c r="X2" i="9"/>
  <c r="V2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T92" i="9"/>
  <c r="R92" i="9"/>
  <c r="T91" i="9"/>
  <c r="R91" i="9"/>
  <c r="T90" i="9"/>
  <c r="R90" i="9"/>
  <c r="T89" i="9"/>
  <c r="R89" i="9"/>
  <c r="T88" i="9"/>
  <c r="R88" i="9"/>
  <c r="T87" i="9"/>
  <c r="R87" i="9"/>
  <c r="T86" i="9"/>
  <c r="R86" i="9"/>
  <c r="T85" i="9"/>
  <c r="R85" i="9"/>
  <c r="T84" i="9"/>
  <c r="R84" i="9"/>
  <c r="T83" i="9"/>
  <c r="R83" i="9"/>
  <c r="T82" i="9"/>
  <c r="R82" i="9"/>
  <c r="T81" i="9"/>
  <c r="R81" i="9"/>
  <c r="T80" i="9"/>
  <c r="R80" i="9"/>
  <c r="T79" i="9"/>
  <c r="R79" i="9"/>
  <c r="T78" i="9"/>
  <c r="R78" i="9"/>
  <c r="T77" i="9"/>
  <c r="R77" i="9"/>
  <c r="T76" i="9"/>
  <c r="R76" i="9"/>
  <c r="T75" i="9"/>
  <c r="R75" i="9"/>
  <c r="T74" i="9"/>
  <c r="R74" i="9"/>
  <c r="T73" i="9"/>
  <c r="R73" i="9"/>
  <c r="T72" i="9"/>
  <c r="R72" i="9"/>
  <c r="T71" i="9"/>
  <c r="R71" i="9"/>
  <c r="T70" i="9"/>
  <c r="R70" i="9"/>
  <c r="T69" i="9"/>
  <c r="R69" i="9"/>
  <c r="T68" i="9"/>
  <c r="R68" i="9"/>
  <c r="T67" i="9"/>
  <c r="R67" i="9"/>
  <c r="T66" i="9"/>
  <c r="R66" i="9"/>
  <c r="T65" i="9"/>
  <c r="R65" i="9"/>
  <c r="T64" i="9"/>
  <c r="R64" i="9"/>
  <c r="T63" i="9"/>
  <c r="R63" i="9"/>
  <c r="T62" i="9"/>
  <c r="R62" i="9"/>
  <c r="T61" i="9"/>
  <c r="R61" i="9"/>
  <c r="T60" i="9"/>
  <c r="R60" i="9"/>
  <c r="T59" i="9"/>
  <c r="R59" i="9"/>
  <c r="T58" i="9"/>
  <c r="R58" i="9"/>
  <c r="T57" i="9"/>
  <c r="R57" i="9"/>
  <c r="T56" i="9"/>
  <c r="R56" i="9"/>
  <c r="T55" i="9"/>
  <c r="R55" i="9"/>
  <c r="T54" i="9"/>
  <c r="R54" i="9"/>
  <c r="T53" i="9"/>
  <c r="R53" i="9"/>
  <c r="T52" i="9"/>
  <c r="R52" i="9"/>
  <c r="T51" i="9"/>
  <c r="R51" i="9"/>
  <c r="T50" i="9"/>
  <c r="R50" i="9"/>
  <c r="T49" i="9"/>
  <c r="R49" i="9"/>
  <c r="T48" i="9"/>
  <c r="R48" i="9"/>
  <c r="T47" i="9"/>
  <c r="R47" i="9"/>
  <c r="T46" i="9"/>
  <c r="R46" i="9"/>
  <c r="T45" i="9"/>
  <c r="R45" i="9"/>
  <c r="T44" i="9"/>
  <c r="R44" i="9"/>
  <c r="T43" i="9"/>
  <c r="R43" i="9"/>
  <c r="T42" i="9"/>
  <c r="R42" i="9"/>
  <c r="T41" i="9"/>
  <c r="R41" i="9"/>
  <c r="T40" i="9"/>
  <c r="R40" i="9"/>
  <c r="T39" i="9"/>
  <c r="R39" i="9"/>
  <c r="T38" i="9"/>
  <c r="R38" i="9"/>
  <c r="T37" i="9"/>
  <c r="R37" i="9"/>
  <c r="T36" i="9"/>
  <c r="R36" i="9"/>
  <c r="T35" i="9"/>
  <c r="R35" i="9"/>
  <c r="T34" i="9"/>
  <c r="R34" i="9"/>
  <c r="T33" i="9"/>
  <c r="R33" i="9"/>
  <c r="T32" i="9"/>
  <c r="R32" i="9"/>
  <c r="T31" i="9"/>
  <c r="R31" i="9"/>
  <c r="T30" i="9"/>
  <c r="R30" i="9"/>
  <c r="T29" i="9"/>
  <c r="R29" i="9"/>
  <c r="T28" i="9"/>
  <c r="R28" i="9"/>
  <c r="T27" i="9"/>
  <c r="R27" i="9"/>
  <c r="T26" i="9"/>
  <c r="R26" i="9"/>
  <c r="T25" i="9"/>
  <c r="R25" i="9"/>
  <c r="T24" i="9"/>
  <c r="R24" i="9"/>
  <c r="T23" i="9"/>
  <c r="R23" i="9"/>
  <c r="T22" i="9"/>
  <c r="R22" i="9"/>
  <c r="T21" i="9"/>
  <c r="R21" i="9"/>
  <c r="T20" i="9"/>
  <c r="R20" i="9"/>
  <c r="T19" i="9"/>
  <c r="R19" i="9"/>
  <c r="T18" i="9"/>
  <c r="R18" i="9"/>
  <c r="T17" i="9"/>
  <c r="R17" i="9"/>
  <c r="T16" i="9"/>
  <c r="R16" i="9"/>
  <c r="T15" i="9"/>
  <c r="R15" i="9"/>
  <c r="T14" i="9"/>
  <c r="R14" i="9"/>
  <c r="T13" i="9"/>
  <c r="R13" i="9"/>
  <c r="T12" i="9"/>
  <c r="R12" i="9"/>
  <c r="T11" i="9"/>
  <c r="R11" i="9"/>
  <c r="T10" i="9"/>
  <c r="R10" i="9"/>
  <c r="T9" i="9"/>
  <c r="R9" i="9"/>
  <c r="T8" i="9"/>
  <c r="R8" i="9"/>
  <c r="T7" i="9"/>
  <c r="R7" i="9"/>
  <c r="T6" i="9"/>
  <c r="R6" i="9"/>
  <c r="T5" i="9"/>
  <c r="R5" i="9"/>
  <c r="T4" i="9"/>
  <c r="R4" i="9"/>
  <c r="T3" i="9"/>
  <c r="R3" i="9"/>
  <c r="T2" i="9"/>
  <c r="R2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P92" i="9"/>
  <c r="N92" i="9"/>
  <c r="P91" i="9"/>
  <c r="N91" i="9"/>
  <c r="P90" i="9"/>
  <c r="N90" i="9"/>
  <c r="P89" i="9"/>
  <c r="N89" i="9"/>
  <c r="P88" i="9"/>
  <c r="N88" i="9"/>
  <c r="P87" i="9"/>
  <c r="N87" i="9"/>
  <c r="P86" i="9"/>
  <c r="N86" i="9"/>
  <c r="P85" i="9"/>
  <c r="N85" i="9"/>
  <c r="P84" i="9"/>
  <c r="N84" i="9"/>
  <c r="P83" i="9"/>
  <c r="N83" i="9"/>
  <c r="P82" i="9"/>
  <c r="N82" i="9"/>
  <c r="P81" i="9"/>
  <c r="N81" i="9"/>
  <c r="P80" i="9"/>
  <c r="N80" i="9"/>
  <c r="P79" i="9"/>
  <c r="N79" i="9"/>
  <c r="P78" i="9"/>
  <c r="N78" i="9"/>
  <c r="P77" i="9"/>
  <c r="N77" i="9"/>
  <c r="P76" i="9"/>
  <c r="N76" i="9"/>
  <c r="P75" i="9"/>
  <c r="N75" i="9"/>
  <c r="P74" i="9"/>
  <c r="N74" i="9"/>
  <c r="P73" i="9"/>
  <c r="N73" i="9"/>
  <c r="P72" i="9"/>
  <c r="N72" i="9"/>
  <c r="P71" i="9"/>
  <c r="N71" i="9"/>
  <c r="P70" i="9"/>
  <c r="N70" i="9"/>
  <c r="P69" i="9"/>
  <c r="N69" i="9"/>
  <c r="P68" i="9"/>
  <c r="N68" i="9"/>
  <c r="P67" i="9"/>
  <c r="N67" i="9"/>
  <c r="P66" i="9"/>
  <c r="N66" i="9"/>
  <c r="P65" i="9"/>
  <c r="N65" i="9"/>
  <c r="P64" i="9"/>
  <c r="N64" i="9"/>
  <c r="P63" i="9"/>
  <c r="N63" i="9"/>
  <c r="P62" i="9"/>
  <c r="N62" i="9"/>
  <c r="P61" i="9"/>
  <c r="N61" i="9"/>
  <c r="P60" i="9"/>
  <c r="N60" i="9"/>
  <c r="P59" i="9"/>
  <c r="N59" i="9"/>
  <c r="P58" i="9"/>
  <c r="N58" i="9"/>
  <c r="P57" i="9"/>
  <c r="N57" i="9"/>
  <c r="P56" i="9"/>
  <c r="N56" i="9"/>
  <c r="P55" i="9"/>
  <c r="N55" i="9"/>
  <c r="P54" i="9"/>
  <c r="N54" i="9"/>
  <c r="P53" i="9"/>
  <c r="N53" i="9"/>
  <c r="P52" i="9"/>
  <c r="N52" i="9"/>
  <c r="P51" i="9"/>
  <c r="N51" i="9"/>
  <c r="P50" i="9"/>
  <c r="N50" i="9"/>
  <c r="P49" i="9"/>
  <c r="N49" i="9"/>
  <c r="P48" i="9"/>
  <c r="N48" i="9"/>
  <c r="P47" i="9"/>
  <c r="N47" i="9"/>
  <c r="P46" i="9"/>
  <c r="N46" i="9"/>
  <c r="P45" i="9"/>
  <c r="N45" i="9"/>
  <c r="P44" i="9"/>
  <c r="N44" i="9"/>
  <c r="P43" i="9"/>
  <c r="N43" i="9"/>
  <c r="P42" i="9"/>
  <c r="N42" i="9"/>
  <c r="P41" i="9"/>
  <c r="N41" i="9"/>
  <c r="P40" i="9"/>
  <c r="N40" i="9"/>
  <c r="P39" i="9"/>
  <c r="N39" i="9"/>
  <c r="P38" i="9"/>
  <c r="N38" i="9"/>
  <c r="P37" i="9"/>
  <c r="N37" i="9"/>
  <c r="P36" i="9"/>
  <c r="N36" i="9"/>
  <c r="P35" i="9"/>
  <c r="N35" i="9"/>
  <c r="P34" i="9"/>
  <c r="N34" i="9"/>
  <c r="P33" i="9"/>
  <c r="N33" i="9"/>
  <c r="P32" i="9"/>
  <c r="N32" i="9"/>
  <c r="P31" i="9"/>
  <c r="N31" i="9"/>
  <c r="P30" i="9"/>
  <c r="N30" i="9"/>
  <c r="P29" i="9"/>
  <c r="N29" i="9"/>
  <c r="P28" i="9"/>
  <c r="N28" i="9"/>
  <c r="P27" i="9"/>
  <c r="N27" i="9"/>
  <c r="P26" i="9"/>
  <c r="N26" i="9"/>
  <c r="P25" i="9"/>
  <c r="N25" i="9"/>
  <c r="P24" i="9"/>
  <c r="N24" i="9"/>
  <c r="P23" i="9"/>
  <c r="N23" i="9"/>
  <c r="P22" i="9"/>
  <c r="N22" i="9"/>
  <c r="P21" i="9"/>
  <c r="N21" i="9"/>
  <c r="P20" i="9"/>
  <c r="N20" i="9"/>
  <c r="P19" i="9"/>
  <c r="N19" i="9"/>
  <c r="P18" i="9"/>
  <c r="N18" i="9"/>
  <c r="P17" i="9"/>
  <c r="N17" i="9"/>
  <c r="P16" i="9"/>
  <c r="N16" i="9"/>
  <c r="P15" i="9"/>
  <c r="N15" i="9"/>
  <c r="P14" i="9"/>
  <c r="N14" i="9"/>
  <c r="P13" i="9"/>
  <c r="N13" i="9"/>
  <c r="P12" i="9"/>
  <c r="N12" i="9"/>
  <c r="P11" i="9"/>
  <c r="N11" i="9"/>
  <c r="P10" i="9"/>
  <c r="N10" i="9"/>
  <c r="P9" i="9"/>
  <c r="N9" i="9"/>
  <c r="P8" i="9"/>
  <c r="N8" i="9"/>
  <c r="P7" i="9"/>
  <c r="N7" i="9"/>
  <c r="P6" i="9"/>
  <c r="N6" i="9"/>
  <c r="P5" i="9"/>
  <c r="N5" i="9"/>
  <c r="P4" i="9"/>
  <c r="N4" i="9"/>
  <c r="P3" i="9"/>
  <c r="N3" i="9"/>
  <c r="P2" i="9"/>
  <c r="N2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L92" i="9"/>
  <c r="J92" i="9"/>
  <c r="L91" i="9"/>
  <c r="J91" i="9"/>
  <c r="L90" i="9"/>
  <c r="J90" i="9"/>
  <c r="L89" i="9"/>
  <c r="J89" i="9"/>
  <c r="L88" i="9"/>
  <c r="J88" i="9"/>
  <c r="L87" i="9"/>
  <c r="J87" i="9"/>
  <c r="L86" i="9"/>
  <c r="J86" i="9"/>
  <c r="L85" i="9"/>
  <c r="J85" i="9"/>
  <c r="L84" i="9"/>
  <c r="J84" i="9"/>
  <c r="L83" i="9"/>
  <c r="J83" i="9"/>
  <c r="L82" i="9"/>
  <c r="J82" i="9"/>
  <c r="L81" i="9"/>
  <c r="J81" i="9"/>
  <c r="L80" i="9"/>
  <c r="J80" i="9"/>
  <c r="L79" i="9"/>
  <c r="J79" i="9"/>
  <c r="L78" i="9"/>
  <c r="J78" i="9"/>
  <c r="L77" i="9"/>
  <c r="J77" i="9"/>
  <c r="L76" i="9"/>
  <c r="J76" i="9"/>
  <c r="L75" i="9"/>
  <c r="J75" i="9"/>
  <c r="L74" i="9"/>
  <c r="J74" i="9"/>
  <c r="L73" i="9"/>
  <c r="J73" i="9"/>
  <c r="L72" i="9"/>
  <c r="J72" i="9"/>
  <c r="L71" i="9"/>
  <c r="J71" i="9"/>
  <c r="L70" i="9"/>
  <c r="J70" i="9"/>
  <c r="L69" i="9"/>
  <c r="J69" i="9"/>
  <c r="L68" i="9"/>
  <c r="J68" i="9"/>
  <c r="L67" i="9"/>
  <c r="J67" i="9"/>
  <c r="L66" i="9"/>
  <c r="J66" i="9"/>
  <c r="L65" i="9"/>
  <c r="J65" i="9"/>
  <c r="L64" i="9"/>
  <c r="J64" i="9"/>
  <c r="L63" i="9"/>
  <c r="J63" i="9"/>
  <c r="L62" i="9"/>
  <c r="J62" i="9"/>
  <c r="L61" i="9"/>
  <c r="J61" i="9"/>
  <c r="L60" i="9"/>
  <c r="J60" i="9"/>
  <c r="L59" i="9"/>
  <c r="J59" i="9"/>
  <c r="L58" i="9"/>
  <c r="J58" i="9"/>
  <c r="L57" i="9"/>
  <c r="J57" i="9"/>
  <c r="L56" i="9"/>
  <c r="J56" i="9"/>
  <c r="L55" i="9"/>
  <c r="J55" i="9"/>
  <c r="L54" i="9"/>
  <c r="J54" i="9"/>
  <c r="L53" i="9"/>
  <c r="J53" i="9"/>
  <c r="L52" i="9"/>
  <c r="J52" i="9"/>
  <c r="L51" i="9"/>
  <c r="J51" i="9"/>
  <c r="L50" i="9"/>
  <c r="J50" i="9"/>
  <c r="L49" i="9"/>
  <c r="J49" i="9"/>
  <c r="L48" i="9"/>
  <c r="J48" i="9"/>
  <c r="L47" i="9"/>
  <c r="J47" i="9"/>
  <c r="L46" i="9"/>
  <c r="J46" i="9"/>
  <c r="L45" i="9"/>
  <c r="J45" i="9"/>
  <c r="L44" i="9"/>
  <c r="J44" i="9"/>
  <c r="L43" i="9"/>
  <c r="J43" i="9"/>
  <c r="L42" i="9"/>
  <c r="J42" i="9"/>
  <c r="L41" i="9"/>
  <c r="J41" i="9"/>
  <c r="L40" i="9"/>
  <c r="J40" i="9"/>
  <c r="L39" i="9"/>
  <c r="J39" i="9"/>
  <c r="L38" i="9"/>
  <c r="J38" i="9"/>
  <c r="L37" i="9"/>
  <c r="J37" i="9"/>
  <c r="L36" i="9"/>
  <c r="J36" i="9"/>
  <c r="L35" i="9"/>
  <c r="J35" i="9"/>
  <c r="L34" i="9"/>
  <c r="J34" i="9"/>
  <c r="L33" i="9"/>
  <c r="J33" i="9"/>
  <c r="L32" i="9"/>
  <c r="J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J24" i="9"/>
  <c r="L23" i="9"/>
  <c r="J23" i="9"/>
  <c r="L22" i="9"/>
  <c r="J22" i="9"/>
  <c r="L21" i="9"/>
  <c r="J21" i="9"/>
  <c r="L20" i="9"/>
  <c r="J20" i="9"/>
  <c r="L19" i="9"/>
  <c r="J19" i="9"/>
  <c r="L18" i="9"/>
  <c r="J18" i="9"/>
  <c r="L17" i="9"/>
  <c r="J17" i="9"/>
  <c r="L16" i="9"/>
  <c r="J16" i="9"/>
  <c r="L15" i="9"/>
  <c r="J15" i="9"/>
  <c r="L14" i="9"/>
  <c r="J14" i="9"/>
  <c r="L13" i="9"/>
  <c r="J13" i="9"/>
  <c r="L12" i="9"/>
  <c r="J12" i="9"/>
  <c r="L11" i="9"/>
  <c r="J11" i="9"/>
  <c r="L10" i="9"/>
  <c r="J10" i="9"/>
  <c r="L9" i="9"/>
  <c r="J9" i="9"/>
  <c r="L8" i="9"/>
  <c r="J8" i="9"/>
  <c r="L7" i="9"/>
  <c r="J7" i="9"/>
  <c r="L6" i="9"/>
  <c r="J6" i="9"/>
  <c r="L5" i="9"/>
  <c r="J5" i="9"/>
  <c r="L4" i="9"/>
  <c r="J4" i="9"/>
  <c r="L3" i="9"/>
  <c r="J3" i="9"/>
  <c r="L2" i="9"/>
  <c r="J2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H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2" i="9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7" i="1"/>
  <c r="E5" i="4"/>
  <c r="T5" i="4"/>
  <c r="E6" i="4"/>
  <c r="T6" i="4"/>
  <c r="E7" i="4"/>
  <c r="T7" i="4"/>
  <c r="E8" i="4"/>
  <c r="T8" i="4"/>
  <c r="E9" i="4"/>
  <c r="T9" i="4"/>
  <c r="E10" i="4"/>
  <c r="T10" i="4"/>
  <c r="E11" i="4"/>
  <c r="T11" i="4"/>
  <c r="E12" i="4"/>
  <c r="T12" i="4"/>
  <c r="E13" i="4"/>
  <c r="T13" i="4"/>
  <c r="E14" i="4"/>
  <c r="T14" i="4"/>
  <c r="E15" i="4"/>
  <c r="T15" i="4"/>
  <c r="E16" i="4"/>
  <c r="T16" i="4"/>
  <c r="E17" i="4"/>
  <c r="T17" i="4"/>
  <c r="E18" i="4"/>
  <c r="T18" i="4"/>
  <c r="E19" i="4"/>
  <c r="T19" i="4"/>
  <c r="E20" i="4"/>
  <c r="T20" i="4"/>
  <c r="E21" i="4"/>
  <c r="T21" i="4"/>
  <c r="E22" i="4"/>
  <c r="T22" i="4"/>
  <c r="E23" i="4"/>
  <c r="T23" i="4"/>
  <c r="E24" i="4"/>
  <c r="T24" i="4"/>
  <c r="E25" i="4"/>
  <c r="T25" i="4"/>
  <c r="E26" i="4"/>
  <c r="T26" i="4"/>
  <c r="E27" i="4"/>
  <c r="T27" i="4"/>
  <c r="E28" i="4"/>
  <c r="T28" i="4"/>
  <c r="E29" i="4"/>
  <c r="T29" i="4"/>
  <c r="E30" i="4"/>
  <c r="T30" i="4"/>
  <c r="E31" i="4"/>
  <c r="T31" i="4"/>
  <c r="E32" i="4"/>
  <c r="T32" i="4"/>
  <c r="E33" i="4"/>
  <c r="T33" i="4"/>
  <c r="E34" i="4"/>
  <c r="T34" i="4"/>
  <c r="E35" i="4"/>
  <c r="T35" i="4"/>
  <c r="E36" i="4"/>
  <c r="T36" i="4"/>
  <c r="E37" i="4"/>
  <c r="T37" i="4"/>
  <c r="E38" i="4"/>
  <c r="T38" i="4"/>
  <c r="E39" i="4"/>
  <c r="T39" i="4"/>
  <c r="E40" i="4"/>
  <c r="T40" i="4"/>
  <c r="E41" i="4"/>
  <c r="T41" i="4"/>
  <c r="E42" i="4"/>
  <c r="T42" i="4"/>
  <c r="E43" i="4"/>
  <c r="T43" i="4"/>
  <c r="E44" i="4"/>
  <c r="T44" i="4"/>
  <c r="E45" i="4"/>
  <c r="T45" i="4"/>
  <c r="E46" i="4"/>
  <c r="T46" i="4"/>
  <c r="E47" i="4"/>
  <c r="T47" i="4"/>
  <c r="E48" i="4"/>
  <c r="T48" i="4"/>
  <c r="E49" i="4"/>
  <c r="T49" i="4"/>
  <c r="E50" i="4"/>
  <c r="T50" i="4"/>
  <c r="E51" i="4"/>
  <c r="T51" i="4"/>
  <c r="E52" i="4"/>
  <c r="T52" i="4"/>
  <c r="E53" i="4"/>
  <c r="T53" i="4"/>
  <c r="E54" i="4"/>
  <c r="T54" i="4"/>
  <c r="E55" i="4"/>
  <c r="T55" i="4"/>
  <c r="E56" i="4"/>
  <c r="T56" i="4"/>
  <c r="E57" i="4"/>
  <c r="T57" i="4"/>
  <c r="E58" i="4"/>
  <c r="T58" i="4"/>
  <c r="E59" i="4"/>
  <c r="T59" i="4"/>
  <c r="E60" i="4"/>
  <c r="T60" i="4"/>
  <c r="E61" i="4"/>
  <c r="T61" i="4"/>
  <c r="E62" i="4"/>
  <c r="T62" i="4"/>
  <c r="E63" i="4"/>
  <c r="T63" i="4"/>
  <c r="E64" i="4"/>
  <c r="T64" i="4"/>
  <c r="E65" i="4"/>
  <c r="T65" i="4"/>
  <c r="E66" i="4"/>
  <c r="T66" i="4"/>
  <c r="E67" i="4"/>
  <c r="T67" i="4"/>
  <c r="E68" i="4"/>
  <c r="T68" i="4"/>
  <c r="E69" i="4"/>
  <c r="T69" i="4"/>
  <c r="E70" i="4"/>
  <c r="T70" i="4"/>
  <c r="E71" i="4"/>
  <c r="T71" i="4"/>
  <c r="E72" i="4"/>
  <c r="T72" i="4"/>
  <c r="E73" i="4"/>
  <c r="T73" i="4"/>
  <c r="E74" i="4"/>
  <c r="T74" i="4"/>
  <c r="E75" i="4"/>
  <c r="T75" i="4"/>
  <c r="E76" i="4"/>
  <c r="T76" i="4"/>
  <c r="E77" i="4"/>
  <c r="T77" i="4"/>
  <c r="E78" i="4"/>
  <c r="T78" i="4"/>
  <c r="E79" i="4"/>
  <c r="T79" i="4"/>
  <c r="E80" i="4"/>
  <c r="T80" i="4"/>
  <c r="E81" i="4"/>
  <c r="T81" i="4"/>
  <c r="E82" i="4"/>
  <c r="T82" i="4"/>
  <c r="E83" i="4"/>
  <c r="T83" i="4"/>
  <c r="E84" i="4"/>
  <c r="T84" i="4"/>
  <c r="E85" i="4"/>
  <c r="T85" i="4"/>
  <c r="E86" i="4"/>
  <c r="T86" i="4"/>
  <c r="E87" i="4"/>
  <c r="T87" i="4"/>
  <c r="E88" i="4"/>
  <c r="T88" i="4"/>
  <c r="E89" i="4"/>
  <c r="T89" i="4"/>
  <c r="E90" i="4"/>
  <c r="T90" i="4"/>
  <c r="E91" i="4"/>
  <c r="T91" i="4"/>
  <c r="E92" i="4"/>
  <c r="T92" i="4"/>
  <c r="E93" i="4"/>
  <c r="T93" i="4"/>
  <c r="E94" i="4"/>
  <c r="T94" i="4"/>
  <c r="E95" i="4"/>
  <c r="T95" i="4"/>
  <c r="D5" i="4"/>
  <c r="D6" i="4"/>
  <c r="D7" i="4"/>
  <c r="Q7" i="4"/>
  <c r="D8" i="4"/>
  <c r="Q8" i="4"/>
  <c r="D9" i="4"/>
  <c r="D10" i="4"/>
  <c r="Q10" i="4"/>
  <c r="D11" i="4"/>
  <c r="Q11" i="4"/>
  <c r="D12" i="4"/>
  <c r="Q12" i="4"/>
  <c r="D13" i="4"/>
  <c r="D14" i="4"/>
  <c r="D15" i="4"/>
  <c r="D16" i="4"/>
  <c r="D17" i="4"/>
  <c r="D18" i="4"/>
  <c r="D19" i="4"/>
  <c r="D20" i="4"/>
  <c r="Q20" i="4"/>
  <c r="D21" i="4"/>
  <c r="D22" i="4"/>
  <c r="D23" i="4"/>
  <c r="D24" i="4"/>
  <c r="D25" i="4"/>
  <c r="D26" i="4"/>
  <c r="D27" i="4"/>
  <c r="Q27" i="4"/>
  <c r="D28" i="4"/>
  <c r="D29" i="4"/>
  <c r="D30" i="4"/>
  <c r="D31" i="4"/>
  <c r="Q31" i="4"/>
  <c r="D32" i="4"/>
  <c r="D33" i="4"/>
  <c r="D34" i="4"/>
  <c r="Q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Q64" i="4"/>
  <c r="D65" i="4"/>
  <c r="D66" i="4"/>
  <c r="D67" i="4"/>
  <c r="Q67" i="4"/>
  <c r="D68" i="4"/>
  <c r="D69" i="4"/>
  <c r="D70" i="4"/>
  <c r="D71" i="4"/>
  <c r="Q71" i="4"/>
  <c r="D72" i="4"/>
  <c r="D73" i="4"/>
  <c r="D74" i="4"/>
  <c r="D75" i="4"/>
  <c r="Q75" i="4"/>
  <c r="D76" i="4"/>
  <c r="D77" i="4"/>
  <c r="D78" i="4"/>
  <c r="D79" i="4"/>
  <c r="Q79" i="4"/>
  <c r="D80" i="4"/>
  <c r="D81" i="4"/>
  <c r="D82" i="4"/>
  <c r="D83" i="4"/>
  <c r="D84" i="4"/>
  <c r="D85" i="4"/>
  <c r="D86" i="4"/>
  <c r="D87" i="4"/>
  <c r="Q87" i="4"/>
  <c r="D88" i="4"/>
  <c r="D89" i="4"/>
  <c r="D90" i="4"/>
  <c r="D91" i="4"/>
  <c r="Q91" i="4"/>
  <c r="D92" i="4"/>
  <c r="D93" i="4"/>
  <c r="D94" i="4"/>
  <c r="D95" i="4"/>
  <c r="Q95" i="4"/>
  <c r="F7" i="3"/>
  <c r="X7" i="3"/>
  <c r="F8" i="3"/>
  <c r="X8" i="3"/>
  <c r="F9" i="3"/>
  <c r="X9" i="3"/>
  <c r="F10" i="3"/>
  <c r="X10" i="3"/>
  <c r="F11" i="3"/>
  <c r="X11" i="3"/>
  <c r="F12" i="3"/>
  <c r="X12" i="3"/>
  <c r="F13" i="3"/>
  <c r="X13" i="3"/>
  <c r="F14" i="3"/>
  <c r="X14" i="3"/>
  <c r="F15" i="3"/>
  <c r="X15" i="3"/>
  <c r="F16" i="3"/>
  <c r="X16" i="3"/>
  <c r="F17" i="3"/>
  <c r="X17" i="3"/>
  <c r="F18" i="3"/>
  <c r="X18" i="3"/>
  <c r="F19" i="3"/>
  <c r="X19" i="3"/>
  <c r="F20" i="3"/>
  <c r="X20" i="3"/>
  <c r="F21" i="3"/>
  <c r="X21" i="3"/>
  <c r="F22" i="3"/>
  <c r="X22" i="3"/>
  <c r="F23" i="3"/>
  <c r="X23" i="3"/>
  <c r="F24" i="3"/>
  <c r="X24" i="3"/>
  <c r="F25" i="3"/>
  <c r="X25" i="3"/>
  <c r="F26" i="3"/>
  <c r="X26" i="3"/>
  <c r="F27" i="3"/>
  <c r="X27" i="3"/>
  <c r="F28" i="3"/>
  <c r="X28" i="3"/>
  <c r="F29" i="3"/>
  <c r="X29" i="3"/>
  <c r="F30" i="3"/>
  <c r="X30" i="3"/>
  <c r="F31" i="3"/>
  <c r="X31" i="3"/>
  <c r="F32" i="3"/>
  <c r="X32" i="3"/>
  <c r="F33" i="3"/>
  <c r="X33" i="3"/>
  <c r="F34" i="3"/>
  <c r="X34" i="3"/>
  <c r="F35" i="3"/>
  <c r="X35" i="3"/>
  <c r="F36" i="3"/>
  <c r="X36" i="3"/>
  <c r="F37" i="3"/>
  <c r="X37" i="3"/>
  <c r="F38" i="3"/>
  <c r="X38" i="3"/>
  <c r="F39" i="3"/>
  <c r="X39" i="3"/>
  <c r="F40" i="3"/>
  <c r="X40" i="3"/>
  <c r="F41" i="3"/>
  <c r="X41" i="3"/>
  <c r="F42" i="3"/>
  <c r="X42" i="3"/>
  <c r="F43" i="3"/>
  <c r="X43" i="3"/>
  <c r="F44" i="3"/>
  <c r="X44" i="3"/>
  <c r="F45" i="3"/>
  <c r="X45" i="3"/>
  <c r="F46" i="3"/>
  <c r="X46" i="3"/>
  <c r="F47" i="3"/>
  <c r="X47" i="3"/>
  <c r="F48" i="3"/>
  <c r="X48" i="3"/>
  <c r="F49" i="3"/>
  <c r="X49" i="3"/>
  <c r="F50" i="3"/>
  <c r="X50" i="3"/>
  <c r="F51" i="3"/>
  <c r="X51" i="3"/>
  <c r="F52" i="3"/>
  <c r="X52" i="3"/>
  <c r="F53" i="3"/>
  <c r="X53" i="3"/>
  <c r="F54" i="3"/>
  <c r="X54" i="3"/>
  <c r="F55" i="3"/>
  <c r="X55" i="3"/>
  <c r="F56" i="3"/>
  <c r="X56" i="3"/>
  <c r="F57" i="3"/>
  <c r="X57" i="3"/>
  <c r="F58" i="3"/>
  <c r="X58" i="3"/>
  <c r="F59" i="3"/>
  <c r="X59" i="3"/>
  <c r="F60" i="3"/>
  <c r="X60" i="3"/>
  <c r="F61" i="3"/>
  <c r="X61" i="3"/>
  <c r="F62" i="3"/>
  <c r="X62" i="3"/>
  <c r="F63" i="3"/>
  <c r="X63" i="3"/>
  <c r="F64" i="3"/>
  <c r="X64" i="3"/>
  <c r="F65" i="3"/>
  <c r="X65" i="3"/>
  <c r="F66" i="3"/>
  <c r="X66" i="3"/>
  <c r="F67" i="3"/>
  <c r="X67" i="3"/>
  <c r="F68" i="3"/>
  <c r="X68" i="3"/>
  <c r="F69" i="3"/>
  <c r="X69" i="3"/>
  <c r="F70" i="3"/>
  <c r="X70" i="3"/>
  <c r="F71" i="3"/>
  <c r="X71" i="3"/>
  <c r="F72" i="3"/>
  <c r="X72" i="3"/>
  <c r="F73" i="3"/>
  <c r="X73" i="3"/>
  <c r="F74" i="3"/>
  <c r="X74" i="3"/>
  <c r="F75" i="3"/>
  <c r="X75" i="3"/>
  <c r="F76" i="3"/>
  <c r="X76" i="3"/>
  <c r="F77" i="3"/>
  <c r="X77" i="3"/>
  <c r="F78" i="3"/>
  <c r="X78" i="3"/>
  <c r="F79" i="3"/>
  <c r="X79" i="3"/>
  <c r="F80" i="3"/>
  <c r="X80" i="3"/>
  <c r="F81" i="3"/>
  <c r="X81" i="3"/>
  <c r="F82" i="3"/>
  <c r="X82" i="3"/>
  <c r="F83" i="3"/>
  <c r="X83" i="3"/>
  <c r="F84" i="3"/>
  <c r="X84" i="3"/>
  <c r="F85" i="3"/>
  <c r="X85" i="3"/>
  <c r="F86" i="3"/>
  <c r="X86" i="3"/>
  <c r="F87" i="3"/>
  <c r="X87" i="3"/>
  <c r="F88" i="3"/>
  <c r="X88" i="3"/>
  <c r="F89" i="3"/>
  <c r="X89" i="3"/>
  <c r="F90" i="3"/>
  <c r="X90" i="3"/>
  <c r="F91" i="3"/>
  <c r="X91" i="3"/>
  <c r="F92" i="3"/>
  <c r="X92" i="3"/>
  <c r="F93" i="3"/>
  <c r="X93" i="3"/>
  <c r="F94" i="3"/>
  <c r="X94" i="3"/>
  <c r="F95" i="3"/>
  <c r="X95" i="3"/>
  <c r="F96" i="3"/>
  <c r="X96" i="3"/>
  <c r="F97" i="3"/>
  <c r="X97" i="3"/>
  <c r="F98" i="3"/>
  <c r="X98" i="3"/>
  <c r="F99" i="3"/>
  <c r="X99" i="3"/>
  <c r="F100" i="3"/>
  <c r="X100" i="3"/>
  <c r="F101" i="3"/>
  <c r="X101" i="3"/>
  <c r="F102" i="3"/>
  <c r="X102" i="3"/>
  <c r="F103" i="3"/>
  <c r="X103" i="3"/>
  <c r="F104" i="3"/>
  <c r="X104" i="3"/>
  <c r="F105" i="3"/>
  <c r="X105" i="3"/>
  <c r="F106" i="3"/>
  <c r="X106" i="3"/>
  <c r="F107" i="3"/>
  <c r="X107" i="3"/>
  <c r="F108" i="3"/>
  <c r="X108" i="3"/>
  <c r="F109" i="3"/>
  <c r="X109" i="3"/>
  <c r="F110" i="3"/>
  <c r="X110" i="3"/>
  <c r="F111" i="3"/>
  <c r="X111" i="3"/>
  <c r="F112" i="3"/>
  <c r="X112" i="3"/>
  <c r="F113" i="3"/>
  <c r="X113" i="3"/>
  <c r="F114" i="3"/>
  <c r="X114" i="3"/>
  <c r="F115" i="3"/>
  <c r="X115" i="3"/>
  <c r="F116" i="3"/>
  <c r="X116" i="3"/>
  <c r="F117" i="3"/>
  <c r="X117" i="3"/>
  <c r="F118" i="3"/>
  <c r="X118" i="3"/>
  <c r="F119" i="3"/>
  <c r="X119" i="3"/>
  <c r="F120" i="3"/>
  <c r="X120" i="3"/>
  <c r="F121" i="3"/>
  <c r="X121" i="3"/>
  <c r="F122" i="3"/>
  <c r="X122" i="3"/>
  <c r="F123" i="3"/>
  <c r="X123" i="3"/>
  <c r="F124" i="3"/>
  <c r="X124" i="3"/>
  <c r="F125" i="3"/>
  <c r="X125" i="3"/>
  <c r="F126" i="3"/>
  <c r="X126" i="3"/>
  <c r="F127" i="3"/>
  <c r="X127" i="3"/>
  <c r="F128" i="3"/>
  <c r="X128" i="3"/>
  <c r="F129" i="3"/>
  <c r="X129" i="3"/>
  <c r="F130" i="3"/>
  <c r="X130" i="3"/>
  <c r="F131" i="3"/>
  <c r="X131" i="3"/>
  <c r="F132" i="3"/>
  <c r="X132" i="3"/>
  <c r="F133" i="3"/>
  <c r="X133" i="3"/>
  <c r="F134" i="3"/>
  <c r="X134" i="3"/>
  <c r="F135" i="3"/>
  <c r="X135" i="3"/>
  <c r="F136" i="3"/>
  <c r="X136" i="3"/>
  <c r="F137" i="3"/>
  <c r="X137" i="3"/>
  <c r="F138" i="3"/>
  <c r="X138" i="3"/>
  <c r="F139" i="3"/>
  <c r="X139" i="3"/>
  <c r="F140" i="3"/>
  <c r="X140" i="3"/>
  <c r="F141" i="3"/>
  <c r="X141" i="3"/>
  <c r="F142" i="3"/>
  <c r="X142" i="3"/>
  <c r="F143" i="3"/>
  <c r="X143" i="3"/>
  <c r="F144" i="3"/>
  <c r="X144" i="3"/>
  <c r="F145" i="3"/>
  <c r="X145" i="3"/>
  <c r="F146" i="3"/>
  <c r="X146" i="3"/>
  <c r="F147" i="3"/>
  <c r="X147" i="3"/>
  <c r="F148" i="3"/>
  <c r="X148" i="3"/>
  <c r="F149" i="3"/>
  <c r="X149" i="3"/>
  <c r="F150" i="3"/>
  <c r="X150" i="3"/>
  <c r="F151" i="3"/>
  <c r="X151" i="3"/>
  <c r="F152" i="3"/>
  <c r="X152" i="3"/>
  <c r="F153" i="3"/>
  <c r="X153" i="3"/>
  <c r="F154" i="3"/>
  <c r="X154" i="3"/>
  <c r="F155" i="3"/>
  <c r="X155" i="3"/>
  <c r="F156" i="3"/>
  <c r="X156" i="3"/>
  <c r="F157" i="3"/>
  <c r="X157" i="3"/>
  <c r="F158" i="3"/>
  <c r="X158" i="3"/>
  <c r="F159" i="3"/>
  <c r="X159" i="3"/>
  <c r="F160" i="3"/>
  <c r="X160" i="3"/>
  <c r="F161" i="3"/>
  <c r="X161" i="3"/>
  <c r="F162" i="3"/>
  <c r="X162" i="3"/>
  <c r="F163" i="3"/>
  <c r="X163" i="3"/>
  <c r="F164" i="3"/>
  <c r="X164" i="3"/>
  <c r="F165" i="3"/>
  <c r="X165" i="3"/>
  <c r="F166" i="3"/>
  <c r="X166" i="3"/>
  <c r="F167" i="3"/>
  <c r="X167" i="3"/>
  <c r="F168" i="3"/>
  <c r="X168" i="3"/>
  <c r="F169" i="3"/>
  <c r="X169" i="3"/>
  <c r="F170" i="3"/>
  <c r="X170" i="3"/>
  <c r="F171" i="3"/>
  <c r="X171" i="3"/>
  <c r="F172" i="3"/>
  <c r="X172" i="3"/>
  <c r="F173" i="3"/>
  <c r="X173" i="3"/>
  <c r="F174" i="3"/>
  <c r="X174" i="3"/>
  <c r="F175" i="3"/>
  <c r="X175" i="3"/>
  <c r="F176" i="3"/>
  <c r="X176" i="3"/>
  <c r="F177" i="3"/>
  <c r="X177" i="3"/>
  <c r="F178" i="3"/>
  <c r="X178" i="3"/>
  <c r="F179" i="3"/>
  <c r="X179" i="3"/>
  <c r="F180" i="3"/>
  <c r="X180" i="3"/>
  <c r="F181" i="3"/>
  <c r="X181" i="3"/>
  <c r="F182" i="3"/>
  <c r="X182" i="3"/>
  <c r="F183" i="3"/>
  <c r="X183" i="3"/>
  <c r="F184" i="3"/>
  <c r="X184" i="3"/>
  <c r="F185" i="3"/>
  <c r="X185" i="3"/>
  <c r="F186" i="3"/>
  <c r="X186" i="3"/>
  <c r="F187" i="3"/>
  <c r="X187" i="3"/>
  <c r="F188" i="3"/>
  <c r="X188" i="3"/>
  <c r="F189" i="3"/>
  <c r="X189" i="3"/>
  <c r="F190" i="3"/>
  <c r="X190" i="3"/>
  <c r="D7" i="3"/>
  <c r="D8" i="3"/>
  <c r="D9" i="3"/>
  <c r="P9" i="3"/>
  <c r="D10" i="3"/>
  <c r="P10" i="3"/>
  <c r="D11" i="3"/>
  <c r="D12" i="3"/>
  <c r="D13" i="3"/>
  <c r="D14" i="3"/>
  <c r="P14" i="3"/>
  <c r="D15" i="3"/>
  <c r="D16" i="3"/>
  <c r="P16" i="3"/>
  <c r="D17" i="3"/>
  <c r="D18" i="3"/>
  <c r="D19" i="3"/>
  <c r="V19" i="3"/>
  <c r="D20" i="3"/>
  <c r="D21" i="3"/>
  <c r="P21" i="3"/>
  <c r="D22" i="3"/>
  <c r="D23" i="3"/>
  <c r="V23" i="3"/>
  <c r="D24" i="3"/>
  <c r="D25" i="3"/>
  <c r="D26" i="3"/>
  <c r="V26" i="3"/>
  <c r="D27" i="3"/>
  <c r="D28" i="3"/>
  <c r="D29" i="3"/>
  <c r="P29" i="3"/>
  <c r="D30" i="3"/>
  <c r="D31" i="3"/>
  <c r="D32" i="3"/>
  <c r="D33" i="3"/>
  <c r="P33" i="3"/>
  <c r="D34" i="3"/>
  <c r="D35" i="3"/>
  <c r="D36" i="3"/>
  <c r="D37" i="3"/>
  <c r="P37" i="3"/>
  <c r="D38" i="3"/>
  <c r="D39" i="3"/>
  <c r="D40" i="3"/>
  <c r="D41" i="3"/>
  <c r="D42" i="3"/>
  <c r="V42" i="3"/>
  <c r="D43" i="3"/>
  <c r="D44" i="3"/>
  <c r="D45" i="3"/>
  <c r="D46" i="3"/>
  <c r="V46" i="3"/>
  <c r="D47" i="3"/>
  <c r="D48" i="3"/>
  <c r="D49" i="3"/>
  <c r="D50" i="3"/>
  <c r="P50" i="3"/>
  <c r="D51" i="3"/>
  <c r="D52" i="3"/>
  <c r="P52" i="3"/>
  <c r="D53" i="3"/>
  <c r="D54" i="3"/>
  <c r="P54" i="3"/>
  <c r="D55" i="3"/>
  <c r="D56" i="3"/>
  <c r="P56" i="3"/>
  <c r="D57" i="3"/>
  <c r="D58" i="3"/>
  <c r="D59" i="3"/>
  <c r="D60" i="3"/>
  <c r="D61" i="3"/>
  <c r="D62" i="3"/>
  <c r="D63" i="3"/>
  <c r="D64" i="3"/>
  <c r="D65" i="3"/>
  <c r="D66" i="3"/>
  <c r="V66" i="3"/>
  <c r="D67" i="3"/>
  <c r="D68" i="3"/>
  <c r="D69" i="3"/>
  <c r="D70" i="3"/>
  <c r="V70" i="3"/>
  <c r="D71" i="3"/>
  <c r="D72" i="3"/>
  <c r="V72" i="3"/>
  <c r="D73" i="3"/>
  <c r="D74" i="3"/>
  <c r="V74" i="3"/>
  <c r="D75" i="3"/>
  <c r="D76" i="3"/>
  <c r="D77" i="3"/>
  <c r="D78" i="3"/>
  <c r="V78" i="3"/>
  <c r="D79" i="3"/>
  <c r="D80" i="3"/>
  <c r="D81" i="3"/>
  <c r="P81" i="3"/>
  <c r="D82" i="3"/>
  <c r="P82" i="3"/>
  <c r="D83" i="3"/>
  <c r="D84" i="3"/>
  <c r="D85" i="3"/>
  <c r="D86" i="3"/>
  <c r="P86" i="3"/>
  <c r="D87" i="3"/>
  <c r="D88" i="3"/>
  <c r="P88" i="3"/>
  <c r="D89" i="3"/>
  <c r="D90" i="3"/>
  <c r="P90" i="3"/>
  <c r="D91" i="3"/>
  <c r="D92" i="3"/>
  <c r="D93" i="3"/>
  <c r="D94" i="3"/>
  <c r="P94" i="3"/>
  <c r="D95" i="3"/>
  <c r="D96" i="3"/>
  <c r="D97" i="3"/>
  <c r="D98" i="3"/>
  <c r="V98" i="3"/>
  <c r="D99" i="3"/>
  <c r="D100" i="3"/>
  <c r="V100" i="3"/>
  <c r="D101" i="3"/>
  <c r="D102" i="3"/>
  <c r="V102" i="3"/>
  <c r="D103" i="3"/>
  <c r="D104" i="3"/>
  <c r="V104" i="3"/>
  <c r="D105" i="3"/>
  <c r="D106" i="3"/>
  <c r="V106" i="3"/>
  <c r="D107" i="3"/>
  <c r="D108" i="3"/>
  <c r="D109" i="3"/>
  <c r="D110" i="3"/>
  <c r="V110" i="3"/>
  <c r="D111" i="3"/>
  <c r="D112" i="3"/>
  <c r="D113" i="3"/>
  <c r="D114" i="3"/>
  <c r="D115" i="3"/>
  <c r="D116" i="3"/>
  <c r="P116" i="3"/>
  <c r="D117" i="3"/>
  <c r="D118" i="3"/>
  <c r="P118" i="3"/>
  <c r="D119" i="3"/>
  <c r="D120" i="3"/>
  <c r="P120" i="3"/>
  <c r="D121" i="3"/>
  <c r="D122" i="3"/>
  <c r="D123" i="3"/>
  <c r="D124" i="3"/>
  <c r="P124" i="3"/>
  <c r="D125" i="3"/>
  <c r="D126" i="3"/>
  <c r="D127" i="3"/>
  <c r="D128" i="3"/>
  <c r="D129" i="3"/>
  <c r="P129" i="3"/>
  <c r="D130" i="3"/>
  <c r="D131" i="3"/>
  <c r="V131" i="3"/>
  <c r="D132" i="3"/>
  <c r="D133" i="3"/>
  <c r="P133" i="3"/>
  <c r="D134" i="3"/>
  <c r="P134" i="3"/>
  <c r="D135" i="3"/>
  <c r="D136" i="3"/>
  <c r="D137" i="3"/>
  <c r="D138" i="3"/>
  <c r="P138" i="3"/>
  <c r="D139" i="3"/>
  <c r="D140" i="3"/>
  <c r="P140" i="3"/>
  <c r="D141" i="3"/>
  <c r="D142" i="3"/>
  <c r="D143" i="3"/>
  <c r="V143" i="3"/>
  <c r="D144" i="3"/>
  <c r="D145" i="3"/>
  <c r="D146" i="3"/>
  <c r="P146" i="3"/>
  <c r="D147" i="3"/>
  <c r="D148" i="3"/>
  <c r="D149" i="3"/>
  <c r="D150" i="3"/>
  <c r="D151" i="3"/>
  <c r="D152" i="3"/>
  <c r="D153" i="3"/>
  <c r="P153" i="3"/>
  <c r="D154" i="3"/>
  <c r="D155" i="3"/>
  <c r="V155" i="3"/>
  <c r="D156" i="3"/>
  <c r="D157" i="3"/>
  <c r="P157" i="3"/>
  <c r="D158" i="3"/>
  <c r="D159" i="3"/>
  <c r="V159" i="3"/>
  <c r="D160" i="3"/>
  <c r="D161" i="3"/>
  <c r="D162" i="3"/>
  <c r="D163" i="3"/>
  <c r="V163" i="3"/>
  <c r="D164" i="3"/>
  <c r="D165" i="3"/>
  <c r="P165" i="3"/>
  <c r="D166" i="3"/>
  <c r="D167" i="3"/>
  <c r="V167" i="3"/>
  <c r="D168" i="3"/>
  <c r="D169" i="3"/>
  <c r="D170" i="3"/>
  <c r="D171" i="3"/>
  <c r="V171" i="3"/>
  <c r="D172" i="3"/>
  <c r="D173" i="3"/>
  <c r="D174" i="3"/>
  <c r="P174" i="3"/>
  <c r="D175" i="3"/>
  <c r="D176" i="3"/>
  <c r="P176" i="3"/>
  <c r="D177" i="3"/>
  <c r="P177" i="3"/>
  <c r="D178" i="3"/>
  <c r="D179" i="3"/>
  <c r="D180" i="3"/>
  <c r="P180" i="3"/>
  <c r="D181" i="3"/>
  <c r="D182" i="3"/>
  <c r="D183" i="3"/>
  <c r="D184" i="3"/>
  <c r="P184" i="3"/>
  <c r="D185" i="3"/>
  <c r="D186" i="3"/>
  <c r="D187" i="3"/>
  <c r="D188" i="3"/>
  <c r="D189" i="3"/>
  <c r="D190" i="3"/>
  <c r="E7" i="3"/>
  <c r="W7" i="3"/>
  <c r="E8" i="3"/>
  <c r="E9" i="3"/>
  <c r="Q9" i="3"/>
  <c r="E10" i="3"/>
  <c r="E11" i="3"/>
  <c r="W11" i="3"/>
  <c r="E12" i="3"/>
  <c r="E13" i="3"/>
  <c r="Q13" i="3"/>
  <c r="E14" i="3"/>
  <c r="E15" i="3"/>
  <c r="W15" i="3"/>
  <c r="E16" i="3"/>
  <c r="E17" i="3"/>
  <c r="Q17" i="3"/>
  <c r="E18" i="3"/>
  <c r="E19" i="3"/>
  <c r="W19" i="3"/>
  <c r="E20" i="3"/>
  <c r="E21" i="3"/>
  <c r="E22" i="3"/>
  <c r="E23" i="3"/>
  <c r="W23" i="3"/>
  <c r="E24" i="3"/>
  <c r="E25" i="3"/>
  <c r="Q25" i="3"/>
  <c r="E26" i="3"/>
  <c r="E27" i="3"/>
  <c r="W27" i="3"/>
  <c r="E28" i="3"/>
  <c r="E29" i="3"/>
  <c r="E30" i="3"/>
  <c r="E31" i="3"/>
  <c r="W31" i="3"/>
  <c r="E32" i="3"/>
  <c r="E33" i="3"/>
  <c r="E34" i="3"/>
  <c r="E35" i="3"/>
  <c r="W35" i="3"/>
  <c r="E36" i="3"/>
  <c r="E37" i="3"/>
  <c r="E38" i="3"/>
  <c r="Q38" i="3"/>
  <c r="E39" i="3"/>
  <c r="W39" i="3"/>
  <c r="E40" i="3"/>
  <c r="Q40" i="3"/>
  <c r="E41" i="3"/>
  <c r="Q41" i="3"/>
  <c r="E42" i="3"/>
  <c r="Q42" i="3"/>
  <c r="E43" i="3"/>
  <c r="W43" i="3"/>
  <c r="E44" i="3"/>
  <c r="Q44" i="3"/>
  <c r="E45" i="3"/>
  <c r="Q45" i="3"/>
  <c r="E46" i="3"/>
  <c r="Q46" i="3"/>
  <c r="E47" i="3"/>
  <c r="W47" i="3"/>
  <c r="E48" i="3"/>
  <c r="Q48" i="3"/>
  <c r="E49" i="3"/>
  <c r="Q49" i="3"/>
  <c r="E50" i="3"/>
  <c r="Q50" i="3"/>
  <c r="E51" i="3"/>
  <c r="W51" i="3"/>
  <c r="E52" i="3"/>
  <c r="Q52" i="3"/>
  <c r="E53" i="3"/>
  <c r="Q53" i="3"/>
  <c r="E54" i="3"/>
  <c r="Q54" i="3"/>
  <c r="E55" i="3"/>
  <c r="W55" i="3"/>
  <c r="E56" i="3"/>
  <c r="Q56" i="3"/>
  <c r="E57" i="3"/>
  <c r="Q57" i="3"/>
  <c r="E58" i="3"/>
  <c r="Q58" i="3"/>
  <c r="E59" i="3"/>
  <c r="W59" i="3"/>
  <c r="E60" i="3"/>
  <c r="Q60" i="3"/>
  <c r="E61" i="3"/>
  <c r="Q61" i="3"/>
  <c r="E62" i="3"/>
  <c r="Q62" i="3"/>
  <c r="E63" i="3"/>
  <c r="W63" i="3"/>
  <c r="E64" i="3"/>
  <c r="Q64" i="3"/>
  <c r="E65" i="3"/>
  <c r="Q65" i="3"/>
  <c r="E66" i="3"/>
  <c r="AC112" i="3"/>
  <c r="AD112" i="3"/>
  <c r="E67" i="3"/>
  <c r="W67" i="3"/>
  <c r="E68" i="3"/>
  <c r="Q68" i="3"/>
  <c r="E69" i="3"/>
  <c r="Q69" i="3"/>
  <c r="E70" i="3"/>
  <c r="AC116" i="3"/>
  <c r="AD116" i="3"/>
  <c r="E71" i="3"/>
  <c r="W71" i="3"/>
  <c r="E72" i="3"/>
  <c r="AC118" i="3"/>
  <c r="AD118" i="3"/>
  <c r="E73" i="3"/>
  <c r="Q73" i="3"/>
  <c r="E74" i="3"/>
  <c r="Q74" i="3"/>
  <c r="E75" i="3"/>
  <c r="W75" i="3"/>
  <c r="E76" i="3"/>
  <c r="AC122" i="3"/>
  <c r="AD122" i="3"/>
  <c r="E77" i="3"/>
  <c r="Q77" i="3"/>
  <c r="E78" i="3"/>
  <c r="AC124" i="3"/>
  <c r="AD124" i="3"/>
  <c r="E79" i="3"/>
  <c r="W79" i="3"/>
  <c r="E80" i="3"/>
  <c r="AC126" i="3"/>
  <c r="AD126" i="3"/>
  <c r="E81" i="3"/>
  <c r="Q81" i="3"/>
  <c r="E82" i="3"/>
  <c r="AC128" i="3"/>
  <c r="AD128" i="3"/>
  <c r="E83" i="3"/>
  <c r="W83" i="3"/>
  <c r="E84" i="3"/>
  <c r="Q84" i="3"/>
  <c r="E85" i="3"/>
  <c r="Q85" i="3"/>
  <c r="E86" i="3"/>
  <c r="AC132" i="3"/>
  <c r="AD132" i="3"/>
  <c r="E87" i="3"/>
  <c r="W87" i="3"/>
  <c r="E88" i="3"/>
  <c r="Q88" i="3"/>
  <c r="E89" i="3"/>
  <c r="Q89" i="3"/>
  <c r="E90" i="3"/>
  <c r="AC136" i="3"/>
  <c r="AD136" i="3"/>
  <c r="E91" i="3"/>
  <c r="W91" i="3"/>
  <c r="E92" i="3"/>
  <c r="Q92" i="3"/>
  <c r="E93" i="3"/>
  <c r="Q93" i="3"/>
  <c r="E94" i="3"/>
  <c r="AC140" i="3"/>
  <c r="AD140" i="3"/>
  <c r="E95" i="3"/>
  <c r="W95" i="3"/>
  <c r="E96" i="3"/>
  <c r="Q96" i="3"/>
  <c r="E97" i="3"/>
  <c r="Q97" i="3"/>
  <c r="E98" i="3"/>
  <c r="Q98" i="3"/>
  <c r="E99" i="3"/>
  <c r="W99" i="3"/>
  <c r="E100" i="3"/>
  <c r="Q100" i="3"/>
  <c r="E101" i="3"/>
  <c r="Q101" i="3"/>
  <c r="E102" i="3"/>
  <c r="AC148" i="3"/>
  <c r="AD148" i="3"/>
  <c r="E103" i="3"/>
  <c r="W103" i="3"/>
  <c r="E104" i="3"/>
  <c r="AC150" i="3"/>
  <c r="AD150" i="3"/>
  <c r="E105" i="3"/>
  <c r="Q105" i="3"/>
  <c r="E106" i="3"/>
  <c r="AC152" i="3"/>
  <c r="AD152" i="3"/>
  <c r="E107" i="3"/>
  <c r="W107" i="3"/>
  <c r="E108" i="3"/>
  <c r="AC154" i="3"/>
  <c r="AD154" i="3"/>
  <c r="E109" i="3"/>
  <c r="Q109" i="3"/>
  <c r="E110" i="3"/>
  <c r="AC156" i="3"/>
  <c r="AD156" i="3"/>
  <c r="E111" i="3"/>
  <c r="W111" i="3"/>
  <c r="E112" i="3"/>
  <c r="Q112" i="3"/>
  <c r="E113" i="3"/>
  <c r="Q113" i="3"/>
  <c r="E114" i="3"/>
  <c r="AC160" i="3"/>
  <c r="AD160" i="3"/>
  <c r="E115" i="3"/>
  <c r="W115" i="3"/>
  <c r="E116" i="3"/>
  <c r="AC162" i="3"/>
  <c r="AD162" i="3"/>
  <c r="E117" i="3"/>
  <c r="Q117" i="3"/>
  <c r="E118" i="3"/>
  <c r="AC164" i="3"/>
  <c r="AD164" i="3"/>
  <c r="E119" i="3"/>
  <c r="W119" i="3"/>
  <c r="E120" i="3"/>
  <c r="AC166" i="3"/>
  <c r="AD166" i="3"/>
  <c r="E121" i="3"/>
  <c r="Q121" i="3"/>
  <c r="E122" i="3"/>
  <c r="AC168" i="3"/>
  <c r="AD168" i="3"/>
  <c r="E123" i="3"/>
  <c r="W123" i="3"/>
  <c r="E124" i="3"/>
  <c r="Q124" i="3"/>
  <c r="E125" i="3"/>
  <c r="Q125" i="3"/>
  <c r="E126" i="3"/>
  <c r="Q126" i="3"/>
  <c r="E127" i="3"/>
  <c r="W127" i="3"/>
  <c r="E128" i="3"/>
  <c r="Q128" i="3"/>
  <c r="E129" i="3"/>
  <c r="Q129" i="3"/>
  <c r="E130" i="3"/>
  <c r="Q130" i="3"/>
  <c r="E131" i="3"/>
  <c r="W131" i="3"/>
  <c r="E132" i="3"/>
  <c r="AC178" i="3"/>
  <c r="AD178" i="3"/>
  <c r="E133" i="3"/>
  <c r="Q133" i="3"/>
  <c r="E134" i="3"/>
  <c r="AC180" i="3"/>
  <c r="AD180" i="3"/>
  <c r="E135" i="3"/>
  <c r="W135" i="3"/>
  <c r="E136" i="3"/>
  <c r="Q136" i="3"/>
  <c r="E137" i="3"/>
  <c r="Q137" i="3"/>
  <c r="E138" i="3"/>
  <c r="AC184" i="3"/>
  <c r="AD184" i="3"/>
  <c r="E139" i="3"/>
  <c r="E140" i="3"/>
  <c r="AC186" i="3"/>
  <c r="AD186" i="3"/>
  <c r="E141" i="3"/>
  <c r="Q141" i="3"/>
  <c r="E142" i="3"/>
  <c r="AC188" i="3"/>
  <c r="AD188" i="3"/>
  <c r="E143" i="3"/>
  <c r="W143" i="3"/>
  <c r="E144" i="3"/>
  <c r="AC190" i="3"/>
  <c r="AD190" i="3"/>
  <c r="E145" i="3"/>
  <c r="Q145" i="3"/>
  <c r="E146" i="3"/>
  <c r="AC192" i="3"/>
  <c r="AD192" i="3"/>
  <c r="E147" i="3"/>
  <c r="W147" i="3"/>
  <c r="E148" i="3"/>
  <c r="Q148" i="3"/>
  <c r="E149" i="3"/>
  <c r="Q149" i="3"/>
  <c r="E150" i="3"/>
  <c r="AC196" i="3"/>
  <c r="AD196" i="3"/>
  <c r="E151" i="3"/>
  <c r="W151" i="3"/>
  <c r="E152" i="3"/>
  <c r="Q152" i="3"/>
  <c r="E153" i="3"/>
  <c r="Q153" i="3"/>
  <c r="E154" i="3"/>
  <c r="AC200" i="3"/>
  <c r="AD200" i="3"/>
  <c r="E155" i="3"/>
  <c r="W155" i="3"/>
  <c r="E156" i="3"/>
  <c r="Q156" i="3"/>
  <c r="E157" i="3"/>
  <c r="Q157" i="3"/>
  <c r="E158" i="3"/>
  <c r="Q158" i="3"/>
  <c r="E159" i="3"/>
  <c r="W159" i="3"/>
  <c r="E160" i="3"/>
  <c r="Q160" i="3"/>
  <c r="E161" i="3"/>
  <c r="Q161" i="3"/>
  <c r="E162" i="3"/>
  <c r="AC208" i="3"/>
  <c r="AD208" i="3"/>
  <c r="E163" i="3"/>
  <c r="W163" i="3"/>
  <c r="E164" i="3"/>
  <c r="Q164" i="3"/>
  <c r="E165" i="3"/>
  <c r="Q165" i="3"/>
  <c r="E166" i="3"/>
  <c r="Q166" i="3"/>
  <c r="E167" i="3"/>
  <c r="W167" i="3"/>
  <c r="E168" i="3"/>
  <c r="AC214" i="3"/>
  <c r="AD214" i="3"/>
  <c r="E169" i="3"/>
  <c r="Q169" i="3"/>
  <c r="E170" i="3"/>
  <c r="AC216" i="3"/>
  <c r="AD216" i="3"/>
  <c r="E171" i="3"/>
  <c r="W171" i="3"/>
  <c r="E172" i="3"/>
  <c r="AC218" i="3"/>
  <c r="AD218" i="3"/>
  <c r="E173" i="3"/>
  <c r="Q173" i="3"/>
  <c r="E174" i="3"/>
  <c r="AC220" i="3"/>
  <c r="AD220" i="3"/>
  <c r="E175" i="3"/>
  <c r="W175" i="3"/>
  <c r="E176" i="3"/>
  <c r="AC222" i="3"/>
  <c r="AD222" i="3"/>
  <c r="E177" i="3"/>
  <c r="Q177" i="3"/>
  <c r="E178" i="3"/>
  <c r="AC224" i="3"/>
  <c r="AD224" i="3"/>
  <c r="E179" i="3"/>
  <c r="W179" i="3"/>
  <c r="E180" i="3"/>
  <c r="AC226" i="3"/>
  <c r="AD226" i="3"/>
  <c r="E181" i="3"/>
  <c r="Q181" i="3"/>
  <c r="E182" i="3"/>
  <c r="Q182" i="3"/>
  <c r="E183" i="3"/>
  <c r="W183" i="3"/>
  <c r="E184" i="3"/>
  <c r="Q184" i="3"/>
  <c r="E185" i="3"/>
  <c r="Q185" i="3"/>
  <c r="E186" i="3"/>
  <c r="AC232" i="3"/>
  <c r="AD232" i="3"/>
  <c r="E187" i="3"/>
  <c r="W187" i="3"/>
  <c r="E188" i="3"/>
  <c r="AC234" i="3"/>
  <c r="AD234" i="3"/>
  <c r="E189" i="3"/>
  <c r="Q189" i="3"/>
  <c r="E190" i="3"/>
  <c r="Q190" i="3"/>
  <c r="T119" i="3"/>
  <c r="B36" i="5"/>
  <c r="C5" i="4"/>
  <c r="O5" i="4"/>
  <c r="C6" i="4"/>
  <c r="O6" i="4"/>
  <c r="C7" i="4"/>
  <c r="O7" i="4"/>
  <c r="C8" i="4"/>
  <c r="O8" i="4"/>
  <c r="C9" i="4"/>
  <c r="O9" i="4"/>
  <c r="C10" i="4"/>
  <c r="O10" i="4"/>
  <c r="C11" i="4"/>
  <c r="O11" i="4"/>
  <c r="C12" i="4"/>
  <c r="O12" i="4"/>
  <c r="C13" i="4"/>
  <c r="O13" i="4"/>
  <c r="C14" i="4"/>
  <c r="O14" i="4"/>
  <c r="C15" i="4"/>
  <c r="O15" i="4"/>
  <c r="C16" i="4"/>
  <c r="O16" i="4"/>
  <c r="C17" i="4"/>
  <c r="O17" i="4"/>
  <c r="C18" i="4"/>
  <c r="O18" i="4"/>
  <c r="C19" i="4"/>
  <c r="O19" i="4"/>
  <c r="C20" i="4"/>
  <c r="O20" i="4"/>
  <c r="C21" i="4"/>
  <c r="O21" i="4"/>
  <c r="C22" i="4"/>
  <c r="O22" i="4"/>
  <c r="C23" i="4"/>
  <c r="O23" i="4"/>
  <c r="C24" i="4"/>
  <c r="O24" i="4"/>
  <c r="C25" i="4"/>
  <c r="O25" i="4"/>
  <c r="C26" i="4"/>
  <c r="O26" i="4"/>
  <c r="C27" i="4"/>
  <c r="O27" i="4"/>
  <c r="C28" i="4"/>
  <c r="O28" i="4"/>
  <c r="C29" i="4"/>
  <c r="O29" i="4"/>
  <c r="C30" i="4"/>
  <c r="O30" i="4"/>
  <c r="C31" i="4"/>
  <c r="O31" i="4"/>
  <c r="C32" i="4"/>
  <c r="O32" i="4"/>
  <c r="C33" i="4"/>
  <c r="O33" i="4"/>
  <c r="C34" i="4"/>
  <c r="O34" i="4"/>
  <c r="C35" i="4"/>
  <c r="O35" i="4"/>
  <c r="C36" i="4"/>
  <c r="O36" i="4"/>
  <c r="C37" i="4"/>
  <c r="O37" i="4"/>
  <c r="C38" i="4"/>
  <c r="O38" i="4"/>
  <c r="C39" i="4"/>
  <c r="O39" i="4"/>
  <c r="C40" i="4"/>
  <c r="O40" i="4"/>
  <c r="C41" i="4"/>
  <c r="O41" i="4"/>
  <c r="C42" i="4"/>
  <c r="O42" i="4"/>
  <c r="C43" i="4"/>
  <c r="O43" i="4"/>
  <c r="C44" i="4"/>
  <c r="O44" i="4"/>
  <c r="C45" i="4"/>
  <c r="O45" i="4"/>
  <c r="C46" i="4"/>
  <c r="O46" i="4"/>
  <c r="C47" i="4"/>
  <c r="O47" i="4"/>
  <c r="C48" i="4"/>
  <c r="O48" i="4"/>
  <c r="C49" i="4"/>
  <c r="O49" i="4"/>
  <c r="C50" i="4"/>
  <c r="O50" i="4"/>
  <c r="C51" i="4"/>
  <c r="O51" i="4"/>
  <c r="C52" i="4"/>
  <c r="O52" i="4"/>
  <c r="C53" i="4"/>
  <c r="O53" i="4"/>
  <c r="C54" i="4"/>
  <c r="O54" i="4"/>
  <c r="C55" i="4"/>
  <c r="O55" i="4"/>
  <c r="C56" i="4"/>
  <c r="O56" i="4"/>
  <c r="C57" i="4"/>
  <c r="O57" i="4"/>
  <c r="C58" i="4"/>
  <c r="O58" i="4"/>
  <c r="C59" i="4"/>
  <c r="O59" i="4"/>
  <c r="C60" i="4"/>
  <c r="O60" i="4"/>
  <c r="C61" i="4"/>
  <c r="O61" i="4"/>
  <c r="C62" i="4"/>
  <c r="O62" i="4"/>
  <c r="C63" i="4"/>
  <c r="O63" i="4"/>
  <c r="C64" i="4"/>
  <c r="O64" i="4"/>
  <c r="C65" i="4"/>
  <c r="O65" i="4"/>
  <c r="C66" i="4"/>
  <c r="O66" i="4"/>
  <c r="C67" i="4"/>
  <c r="O67" i="4"/>
  <c r="C68" i="4"/>
  <c r="O68" i="4"/>
  <c r="C69" i="4"/>
  <c r="O69" i="4"/>
  <c r="C70" i="4"/>
  <c r="O70" i="4"/>
  <c r="C71" i="4"/>
  <c r="O71" i="4"/>
  <c r="C72" i="4"/>
  <c r="O72" i="4"/>
  <c r="C73" i="4"/>
  <c r="O73" i="4"/>
  <c r="C74" i="4"/>
  <c r="O74" i="4"/>
  <c r="C75" i="4"/>
  <c r="O75" i="4"/>
  <c r="C76" i="4"/>
  <c r="O76" i="4"/>
  <c r="C77" i="4"/>
  <c r="O77" i="4"/>
  <c r="C78" i="4"/>
  <c r="O78" i="4"/>
  <c r="C79" i="4"/>
  <c r="O79" i="4"/>
  <c r="C80" i="4"/>
  <c r="O80" i="4"/>
  <c r="C81" i="4"/>
  <c r="O81" i="4"/>
  <c r="C82" i="4"/>
  <c r="O82" i="4"/>
  <c r="C83" i="4"/>
  <c r="O83" i="4"/>
  <c r="C84" i="4"/>
  <c r="O84" i="4"/>
  <c r="C85" i="4"/>
  <c r="O85" i="4"/>
  <c r="C86" i="4"/>
  <c r="O86" i="4"/>
  <c r="C87" i="4"/>
  <c r="O87" i="4"/>
  <c r="C88" i="4"/>
  <c r="O88" i="4"/>
  <c r="C89" i="4"/>
  <c r="O89" i="4"/>
  <c r="C90" i="4"/>
  <c r="O90" i="4"/>
  <c r="C91" i="4"/>
  <c r="O91" i="4"/>
  <c r="C92" i="4"/>
  <c r="O92" i="4"/>
  <c r="C93" i="4"/>
  <c r="O93" i="4"/>
  <c r="C94" i="4"/>
  <c r="O94" i="4"/>
  <c r="C95" i="4"/>
  <c r="O95" i="4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B37" i="5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B1" i="3"/>
  <c r="F5" i="3"/>
  <c r="E2" i="4"/>
  <c r="C39" i="5"/>
  <c r="W139" i="3"/>
  <c r="V151" i="3"/>
  <c r="V127" i="3"/>
  <c r="V68" i="3"/>
  <c r="Q163" i="3"/>
  <c r="P127" i="3"/>
  <c r="Q99" i="3"/>
  <c r="Q39" i="3"/>
  <c r="T157" i="3"/>
  <c r="AC221" i="3"/>
  <c r="AD221" i="3"/>
  <c r="Q143" i="3"/>
  <c r="Q31" i="3"/>
  <c r="Q175" i="3"/>
  <c r="Q111" i="3"/>
  <c r="P143" i="3"/>
  <c r="T143" i="3"/>
  <c r="Q79" i="3"/>
  <c r="Q131" i="3"/>
  <c r="Q63" i="3"/>
  <c r="Q7" i="3"/>
  <c r="Q180" i="3"/>
  <c r="Q116" i="3"/>
  <c r="AC137" i="3"/>
  <c r="AD137" i="3"/>
  <c r="Q132" i="3"/>
  <c r="AC213" i="3"/>
  <c r="AD213" i="3"/>
  <c r="P171" i="3"/>
  <c r="AC174" i="3"/>
  <c r="AD174" i="3"/>
  <c r="AC98" i="3"/>
  <c r="AD98" i="3"/>
  <c r="AC201" i="3"/>
  <c r="AD201" i="3"/>
  <c r="Q188" i="3"/>
  <c r="Q172" i="3"/>
  <c r="Q140" i="3"/>
  <c r="Q108" i="3"/>
  <c r="Q76" i="3"/>
  <c r="Q51" i="3"/>
  <c r="Q19" i="3"/>
  <c r="P159" i="3"/>
  <c r="AC189" i="3"/>
  <c r="AD189" i="3"/>
  <c r="Q183" i="3"/>
  <c r="Q167" i="3"/>
  <c r="Q151" i="3"/>
  <c r="Q135" i="3"/>
  <c r="Q119" i="3"/>
  <c r="Q103" i="3"/>
  <c r="Q87" i="3"/>
  <c r="Q71" i="3"/>
  <c r="Q47" i="3"/>
  <c r="Q15" i="3"/>
  <c r="P155" i="3"/>
  <c r="AC195" i="3"/>
  <c r="AD195" i="3"/>
  <c r="AC171" i="3"/>
  <c r="AD171" i="3"/>
  <c r="P98" i="3"/>
  <c r="AC229" i="3"/>
  <c r="AD229" i="3"/>
  <c r="AC181" i="3"/>
  <c r="AD181" i="3"/>
  <c r="AC165" i="3"/>
  <c r="AD165" i="3"/>
  <c r="AC157" i="3"/>
  <c r="AD157" i="3"/>
  <c r="P163" i="3"/>
  <c r="P151" i="3"/>
  <c r="P100" i="3"/>
  <c r="F197" i="3"/>
  <c r="S93" i="4"/>
  <c r="S89" i="4"/>
  <c r="S85" i="4"/>
  <c r="S81" i="4"/>
  <c r="S77" i="4"/>
  <c r="S73" i="4"/>
  <c r="S69" i="4"/>
  <c r="S65" i="4"/>
  <c r="S61" i="4"/>
  <c r="S57" i="4"/>
  <c r="S53" i="4"/>
  <c r="S49" i="4"/>
  <c r="S45" i="4"/>
  <c r="S41" i="4"/>
  <c r="S37" i="4"/>
  <c r="S33" i="4"/>
  <c r="S29" i="4"/>
  <c r="S25" i="4"/>
  <c r="S9" i="4"/>
  <c r="AC170" i="3"/>
  <c r="AD170" i="3"/>
  <c r="P72" i="3"/>
  <c r="T26" i="3"/>
  <c r="AC205" i="3"/>
  <c r="AD205" i="3"/>
  <c r="AC114" i="3"/>
  <c r="AD114" i="3"/>
  <c r="P167" i="3"/>
  <c r="P131" i="3"/>
  <c r="P104" i="3"/>
  <c r="P68" i="3"/>
  <c r="AC103" i="3"/>
  <c r="AD103" i="3"/>
  <c r="T37" i="3"/>
  <c r="T33" i="3"/>
  <c r="T29" i="3"/>
  <c r="T21" i="3"/>
  <c r="AC146" i="3"/>
  <c r="AD146" i="3"/>
  <c r="AC225" i="3"/>
  <c r="AD225" i="3"/>
  <c r="AC209" i="3"/>
  <c r="AD209" i="3"/>
  <c r="AC197" i="3"/>
  <c r="AD197" i="3"/>
  <c r="AC185" i="3"/>
  <c r="AD185" i="3"/>
  <c r="AC173" i="3"/>
  <c r="AD173" i="3"/>
  <c r="AC163" i="3"/>
  <c r="AD163" i="3"/>
  <c r="AC133" i="3"/>
  <c r="AD133" i="3"/>
  <c r="Q187" i="3"/>
  <c r="Q179" i="3"/>
  <c r="Q171" i="3"/>
  <c r="Q159" i="3"/>
  <c r="Q123" i="3"/>
  <c r="Q115" i="3"/>
  <c r="Q107" i="3"/>
  <c r="Q95" i="3"/>
  <c r="Q67" i="3"/>
  <c r="Q55" i="3"/>
  <c r="Q43" i="3"/>
  <c r="Q27" i="3"/>
  <c r="T155" i="3"/>
  <c r="T31" i="3"/>
  <c r="AC219" i="3"/>
  <c r="AD219" i="3"/>
  <c r="T89" i="3"/>
  <c r="AC233" i="3"/>
  <c r="AD233" i="3"/>
  <c r="AC217" i="3"/>
  <c r="AD217" i="3"/>
  <c r="AC203" i="3"/>
  <c r="AD203" i="3"/>
  <c r="AC193" i="3"/>
  <c r="AD193" i="3"/>
  <c r="AC177" i="3"/>
  <c r="AD177" i="3"/>
  <c r="Q155" i="3"/>
  <c r="Q147" i="3"/>
  <c r="Q139" i="3"/>
  <c r="Q127" i="3"/>
  <c r="Q91" i="3"/>
  <c r="Q83" i="3"/>
  <c r="Q75" i="3"/>
  <c r="Q59" i="3"/>
  <c r="Q35" i="3"/>
  <c r="Q23" i="3"/>
  <c r="Q11" i="3"/>
  <c r="T163" i="3"/>
  <c r="T127" i="3"/>
  <c r="AC207" i="3"/>
  <c r="AD207" i="3"/>
  <c r="T153" i="3"/>
  <c r="AC187" i="3"/>
  <c r="AD187" i="3"/>
  <c r="AC211" i="3"/>
  <c r="AD211" i="3"/>
  <c r="AC175" i="3"/>
  <c r="AD175" i="3"/>
  <c r="Q33" i="3"/>
  <c r="P161" i="3"/>
  <c r="P46" i="3"/>
  <c r="P23" i="3"/>
  <c r="AC172" i="3"/>
  <c r="AD172" i="3"/>
  <c r="P106" i="3"/>
  <c r="T169" i="3"/>
  <c r="T149" i="3"/>
  <c r="AC179" i="3"/>
  <c r="AD179" i="3"/>
  <c r="AC167" i="3"/>
  <c r="AD167" i="3"/>
  <c r="AC151" i="3"/>
  <c r="AD151" i="3"/>
  <c r="Q37" i="4"/>
  <c r="AC144" i="3"/>
  <c r="AD144" i="3"/>
  <c r="P169" i="3"/>
  <c r="P70" i="3"/>
  <c r="P19" i="3"/>
  <c r="T133" i="3"/>
  <c r="AC204" i="3"/>
  <c r="AD204" i="3"/>
  <c r="AC135" i="3"/>
  <c r="AD135" i="3"/>
  <c r="AC111" i="3"/>
  <c r="AD111" i="3"/>
  <c r="AC223" i="3"/>
  <c r="AD223" i="3"/>
  <c r="AC215" i="3"/>
  <c r="AD215" i="3"/>
  <c r="AC199" i="3"/>
  <c r="AD199" i="3"/>
  <c r="Q37" i="3"/>
  <c r="Q29" i="3"/>
  <c r="Q21" i="3"/>
  <c r="P102" i="3"/>
  <c r="P74" i="3"/>
  <c r="P66" i="3"/>
  <c r="T129" i="3"/>
  <c r="T46" i="3"/>
  <c r="AC230" i="3"/>
  <c r="AD230" i="3"/>
  <c r="AC194" i="3"/>
  <c r="AD194" i="3"/>
  <c r="Q53" i="4"/>
  <c r="AC228" i="3"/>
  <c r="AD228" i="3"/>
  <c r="P78" i="3"/>
  <c r="T105" i="3"/>
  <c r="AC119" i="3"/>
  <c r="AD119" i="3"/>
  <c r="Q61" i="4"/>
  <c r="Q9" i="4"/>
  <c r="AC120" i="3"/>
  <c r="AD120" i="3"/>
  <c r="P149" i="3"/>
  <c r="P110" i="3"/>
  <c r="AC153" i="3"/>
  <c r="AD153" i="3"/>
  <c r="AC149" i="3"/>
  <c r="AD149" i="3"/>
  <c r="AC145" i="3"/>
  <c r="AD145" i="3"/>
  <c r="AC141" i="3"/>
  <c r="AD141" i="3"/>
  <c r="AC102" i="3"/>
  <c r="AD102" i="3"/>
  <c r="Q45" i="4"/>
  <c r="P113" i="3"/>
  <c r="AC159" i="3"/>
  <c r="AD159" i="3"/>
  <c r="AC158" i="3"/>
  <c r="AD158" i="3"/>
  <c r="AC127" i="3"/>
  <c r="AD127" i="3"/>
  <c r="Q168" i="3"/>
  <c r="Q120" i="3"/>
  <c r="Q104" i="3"/>
  <c r="Q72" i="3"/>
  <c r="P42" i="3"/>
  <c r="P26" i="3"/>
  <c r="T52" i="3"/>
  <c r="T19" i="3"/>
  <c r="AC142" i="3"/>
  <c r="AD142" i="3"/>
  <c r="Q57" i="4"/>
  <c r="Q41" i="4"/>
  <c r="Q176" i="3"/>
  <c r="Q144" i="3"/>
  <c r="Q80" i="3"/>
  <c r="Q70" i="3"/>
  <c r="Q66" i="3"/>
  <c r="T159" i="3"/>
  <c r="T151" i="3"/>
  <c r="T131" i="3"/>
  <c r="T23" i="3"/>
  <c r="Q49" i="4"/>
  <c r="P97" i="3"/>
  <c r="AC143" i="3"/>
  <c r="AD143" i="3"/>
  <c r="V65" i="3"/>
  <c r="T65" i="3"/>
  <c r="P65" i="3"/>
  <c r="P62" i="3"/>
  <c r="AC108" i="3"/>
  <c r="AD108" i="3"/>
  <c r="P58" i="3"/>
  <c r="AC104" i="3"/>
  <c r="AD104" i="3"/>
  <c r="Q186" i="3"/>
  <c r="Q178" i="3"/>
  <c r="Q174" i="3"/>
  <c r="Q170" i="3"/>
  <c r="Q162" i="3"/>
  <c r="Q154" i="3"/>
  <c r="Q150" i="3"/>
  <c r="Q146" i="3"/>
  <c r="Q142" i="3"/>
  <c r="Q138" i="3"/>
  <c r="Q134" i="3"/>
  <c r="Q122" i="3"/>
  <c r="Q118" i="3"/>
  <c r="Q114" i="3"/>
  <c r="Q110" i="3"/>
  <c r="Q106" i="3"/>
  <c r="Q102" i="3"/>
  <c r="Q94" i="3"/>
  <c r="Q90" i="3"/>
  <c r="Q86" i="3"/>
  <c r="Q82" i="3"/>
  <c r="Q78" i="3"/>
  <c r="P84" i="3"/>
  <c r="AC130" i="3"/>
  <c r="AD130" i="3"/>
  <c r="V49" i="3"/>
  <c r="T49" i="3"/>
  <c r="P49" i="3"/>
  <c r="AC100" i="3"/>
  <c r="AD100" i="3"/>
  <c r="AC96" i="3"/>
  <c r="AD96" i="3"/>
  <c r="V9" i="3"/>
  <c r="T9" i="3"/>
  <c r="X197" i="3"/>
  <c r="V35" i="3"/>
  <c r="T35" i="3"/>
  <c r="P35" i="3"/>
  <c r="V31" i="3"/>
  <c r="P31" i="3"/>
  <c r="V27" i="3"/>
  <c r="T27" i="3"/>
  <c r="P27" i="3"/>
  <c r="T12" i="3"/>
  <c r="P12" i="3"/>
  <c r="V21" i="3"/>
  <c r="W189" i="3"/>
  <c r="W185" i="3"/>
  <c r="W181" i="3"/>
  <c r="W177" i="3"/>
  <c r="W173" i="3"/>
  <c r="W169" i="3"/>
  <c r="W165" i="3"/>
  <c r="W161" i="3"/>
  <c r="W157" i="3"/>
  <c r="W153" i="3"/>
  <c r="W149" i="3"/>
  <c r="W145" i="3"/>
  <c r="W141" i="3"/>
  <c r="W137" i="3"/>
  <c r="W133" i="3"/>
  <c r="W129" i="3"/>
  <c r="W125" i="3"/>
  <c r="W121" i="3"/>
  <c r="W117" i="3"/>
  <c r="W113" i="3"/>
  <c r="W109" i="3"/>
  <c r="W105" i="3"/>
  <c r="W101" i="3"/>
  <c r="W97" i="3"/>
  <c r="W93" i="3"/>
  <c r="W89" i="3"/>
  <c r="W85" i="3"/>
  <c r="W81" i="3"/>
  <c r="W77" i="3"/>
  <c r="W73" i="3"/>
  <c r="W69" i="3"/>
  <c r="W65" i="3"/>
  <c r="W61" i="3"/>
  <c r="W57" i="3"/>
  <c r="W53" i="3"/>
  <c r="W49" i="3"/>
  <c r="W45" i="3"/>
  <c r="W41" i="3"/>
  <c r="W37" i="3"/>
  <c r="W33" i="3"/>
  <c r="W29" i="3"/>
  <c r="W25" i="3"/>
  <c r="W21" i="3"/>
  <c r="W17" i="3"/>
  <c r="W13" i="3"/>
  <c r="W9" i="3"/>
  <c r="V177" i="3"/>
  <c r="V169" i="3"/>
  <c r="V165" i="3"/>
  <c r="V161" i="3"/>
  <c r="V157" i="3"/>
  <c r="V153" i="3"/>
  <c r="V149" i="3"/>
  <c r="V133" i="3"/>
  <c r="V129" i="3"/>
  <c r="S95" i="4"/>
  <c r="S91" i="4"/>
  <c r="S87" i="4"/>
  <c r="S83" i="4"/>
  <c r="S79" i="4"/>
  <c r="S75" i="4"/>
  <c r="S71" i="4"/>
  <c r="S67" i="4"/>
  <c r="S63" i="4"/>
  <c r="S59" i="4"/>
  <c r="S55" i="4"/>
  <c r="S51" i="4"/>
  <c r="S47" i="4"/>
  <c r="S43" i="4"/>
  <c r="S39" i="4"/>
  <c r="S35" i="4"/>
  <c r="S31" i="4"/>
  <c r="S27" i="4"/>
  <c r="S11" i="4"/>
  <c r="S7" i="4"/>
  <c r="AC138" i="3"/>
  <c r="AD138" i="3"/>
  <c r="AC134" i="3"/>
  <c r="AD134" i="3"/>
  <c r="V37" i="3"/>
  <c r="V33" i="3"/>
  <c r="V29" i="3"/>
  <c r="Q83" i="4"/>
  <c r="W74" i="3"/>
  <c r="W64" i="3"/>
  <c r="W62" i="3"/>
  <c r="W60" i="3"/>
  <c r="W58" i="3"/>
  <c r="W56" i="3"/>
  <c r="W52" i="3"/>
  <c r="W48" i="3"/>
  <c r="W46" i="3"/>
  <c r="W44" i="3"/>
  <c r="W42" i="3"/>
  <c r="W40" i="3"/>
  <c r="W38" i="3"/>
  <c r="V188" i="3"/>
  <c r="V184" i="3"/>
  <c r="V180" i="3"/>
  <c r="V176" i="3"/>
  <c r="V174" i="3"/>
  <c r="V146" i="3"/>
  <c r="V140" i="3"/>
  <c r="V138" i="3"/>
  <c r="V134" i="3"/>
  <c r="V124" i="3"/>
  <c r="V120" i="3"/>
  <c r="V118" i="3"/>
  <c r="V116" i="3"/>
  <c r="V94" i="3"/>
  <c r="V90" i="3"/>
  <c r="V88" i="3"/>
  <c r="V86" i="3"/>
  <c r="V84" i="3"/>
  <c r="V82" i="3"/>
  <c r="V62" i="3"/>
  <c r="V58" i="3"/>
  <c r="V56" i="3"/>
  <c r="V54" i="3"/>
  <c r="V52" i="3"/>
  <c r="V50" i="3"/>
  <c r="V16" i="3"/>
  <c r="V14" i="3"/>
  <c r="V12" i="3"/>
  <c r="V10" i="3"/>
  <c r="S86" i="4"/>
  <c r="S80" i="4"/>
  <c r="S64" i="4"/>
  <c r="S56" i="4"/>
  <c r="S42" i="4"/>
  <c r="S34" i="4"/>
  <c r="S20" i="4"/>
  <c r="S16" i="4"/>
  <c r="S12" i="4"/>
  <c r="S10" i="4"/>
  <c r="S8" i="4"/>
  <c r="S6" i="4"/>
  <c r="V18" i="3"/>
  <c r="P18" i="3"/>
  <c r="T18" i="3"/>
  <c r="AC110" i="3"/>
  <c r="AD110" i="3"/>
  <c r="AC106" i="3"/>
  <c r="AD106" i="3"/>
  <c r="T58" i="3"/>
  <c r="Q93" i="4"/>
  <c r="Q89" i="4"/>
  <c r="Q85" i="4"/>
  <c r="Q81" i="4"/>
  <c r="Q77" i="4"/>
  <c r="Q73" i="4"/>
  <c r="Q69" i="4"/>
  <c r="Q65" i="4"/>
  <c r="Q63" i="4"/>
  <c r="Q59" i="4"/>
  <c r="Q55" i="4"/>
  <c r="Q51" i="4"/>
  <c r="Q47" i="4"/>
  <c r="Q43" i="4"/>
  <c r="Q39" i="4"/>
  <c r="Q35" i="4"/>
  <c r="Q33" i="4"/>
  <c r="Q29" i="4"/>
  <c r="Q25" i="4"/>
  <c r="Q6" i="4"/>
  <c r="O107" i="4"/>
  <c r="B24" i="5"/>
  <c r="W54" i="3"/>
  <c r="T54" i="3"/>
  <c r="W50" i="3"/>
  <c r="T50" i="3"/>
  <c r="W36" i="3"/>
  <c r="Q36" i="3"/>
  <c r="W34" i="3"/>
  <c r="Q34" i="3"/>
  <c r="W32" i="3"/>
  <c r="Q32" i="3"/>
  <c r="W30" i="3"/>
  <c r="Q30" i="3"/>
  <c r="W28" i="3"/>
  <c r="Q28" i="3"/>
  <c r="W26" i="3"/>
  <c r="Q26" i="3"/>
  <c r="W24" i="3"/>
  <c r="Q24" i="3"/>
  <c r="W22" i="3"/>
  <c r="Q22" i="3"/>
  <c r="W20" i="3"/>
  <c r="Q20" i="3"/>
  <c r="W18" i="3"/>
  <c r="Q18" i="3"/>
  <c r="W16" i="3"/>
  <c r="Q16" i="3"/>
  <c r="W14" i="3"/>
  <c r="T14" i="3"/>
  <c r="Q14" i="3"/>
  <c r="W12" i="3"/>
  <c r="Q12" i="3"/>
  <c r="W10" i="3"/>
  <c r="T10" i="3"/>
  <c r="Q10" i="3"/>
  <c r="W8" i="3"/>
  <c r="Q8" i="3"/>
  <c r="V190" i="3"/>
  <c r="P190" i="3"/>
  <c r="V186" i="3"/>
  <c r="P186" i="3"/>
  <c r="V182" i="3"/>
  <c r="P182" i="3"/>
  <c r="V178" i="3"/>
  <c r="P178" i="3"/>
  <c r="V172" i="3"/>
  <c r="P172" i="3"/>
  <c r="V170" i="3"/>
  <c r="P170" i="3"/>
  <c r="V148" i="3"/>
  <c r="P148" i="3"/>
  <c r="V144" i="3"/>
  <c r="P144" i="3"/>
  <c r="V126" i="3"/>
  <c r="P126" i="3"/>
  <c r="V122" i="3"/>
  <c r="P122" i="3"/>
  <c r="V105" i="3"/>
  <c r="P105" i="3"/>
  <c r="V97" i="3"/>
  <c r="T97" i="3"/>
  <c r="V96" i="3"/>
  <c r="P96" i="3"/>
  <c r="V92" i="3"/>
  <c r="P92" i="3"/>
  <c r="V73" i="3"/>
  <c r="T73" i="3"/>
  <c r="P73" i="3"/>
  <c r="V64" i="3"/>
  <c r="T64" i="3"/>
  <c r="P64" i="3"/>
  <c r="V60" i="3"/>
  <c r="T60" i="3"/>
  <c r="P60" i="3"/>
  <c r="V22" i="3"/>
  <c r="T22" i="3"/>
  <c r="P22" i="3"/>
  <c r="V17" i="3"/>
  <c r="T17" i="3"/>
  <c r="P17" i="3"/>
  <c r="V8" i="3"/>
  <c r="T8" i="3"/>
  <c r="P8" i="3"/>
  <c r="S94" i="4"/>
  <c r="Q94" i="4"/>
  <c r="S72" i="4"/>
  <c r="Q72" i="4"/>
  <c r="S60" i="4"/>
  <c r="Q60" i="4"/>
  <c r="S52" i="4"/>
  <c r="Q52" i="4"/>
  <c r="S50" i="4"/>
  <c r="Q50" i="4"/>
  <c r="S38" i="4"/>
  <c r="Q38" i="4"/>
  <c r="S30" i="4"/>
  <c r="Q30" i="4"/>
  <c r="S22" i="4"/>
  <c r="Q22" i="4"/>
  <c r="S18" i="4"/>
  <c r="Q18" i="4"/>
  <c r="S14" i="4"/>
  <c r="Q14" i="4"/>
  <c r="P188" i="3"/>
  <c r="T74" i="3"/>
  <c r="T62" i="3"/>
  <c r="T56" i="3"/>
  <c r="T42" i="3"/>
  <c r="T16" i="3"/>
  <c r="V141" i="3"/>
  <c r="T141" i="3"/>
  <c r="P141" i="3"/>
  <c r="V119" i="3"/>
  <c r="P119" i="3"/>
  <c r="V113" i="3"/>
  <c r="T113" i="3"/>
  <c r="V112" i="3"/>
  <c r="P112" i="3"/>
  <c r="V108" i="3"/>
  <c r="P108" i="3"/>
  <c r="V89" i="3"/>
  <c r="P89" i="3"/>
  <c r="V81" i="3"/>
  <c r="T81" i="3"/>
  <c r="V80" i="3"/>
  <c r="P80" i="3"/>
  <c r="V76" i="3"/>
  <c r="P76" i="3"/>
  <c r="V57" i="3"/>
  <c r="T57" i="3"/>
  <c r="P57" i="3"/>
  <c r="V48" i="3"/>
  <c r="T48" i="3"/>
  <c r="P48" i="3"/>
  <c r="V44" i="3"/>
  <c r="T44" i="3"/>
  <c r="P44" i="3"/>
  <c r="V40" i="3"/>
  <c r="T40" i="3"/>
  <c r="P40" i="3"/>
  <c r="V25" i="3"/>
  <c r="T25" i="3"/>
  <c r="P25" i="3"/>
  <c r="Q86" i="4"/>
  <c r="Q80" i="4"/>
  <c r="Q56" i="4"/>
  <c r="Q42" i="4"/>
  <c r="Q16" i="4"/>
  <c r="V164" i="3"/>
  <c r="AC210" i="3"/>
  <c r="AD210" i="3"/>
  <c r="P164" i="3"/>
  <c r="V156" i="3"/>
  <c r="P156" i="3"/>
  <c r="AC202" i="3"/>
  <c r="AD202" i="3"/>
  <c r="V185" i="3"/>
  <c r="P185" i="3"/>
  <c r="AC231" i="3"/>
  <c r="AD231" i="3"/>
  <c r="V15" i="3"/>
  <c r="T15" i="3"/>
  <c r="P15" i="3"/>
  <c r="V11" i="3"/>
  <c r="T11" i="3"/>
  <c r="P11" i="3"/>
  <c r="V41" i="3"/>
  <c r="T41" i="3"/>
  <c r="P41" i="3"/>
  <c r="T171" i="3"/>
  <c r="T167" i="3"/>
  <c r="T161" i="3"/>
  <c r="E107" i="4"/>
  <c r="T107" i="4"/>
  <c r="V34" i="3"/>
  <c r="T34" i="3"/>
  <c r="P34" i="3"/>
  <c r="V30" i="3"/>
  <c r="T30" i="3"/>
  <c r="P30" i="3"/>
  <c r="T177" i="3"/>
  <c r="T165" i="3"/>
  <c r="V181" i="3"/>
  <c r="P181" i="3"/>
  <c r="T181" i="3"/>
  <c r="AC227" i="3"/>
  <c r="AD227" i="3"/>
  <c r="V160" i="3"/>
  <c r="P160" i="3"/>
  <c r="AC206" i="3"/>
  <c r="AD206" i="3"/>
  <c r="V145" i="3"/>
  <c r="T145" i="3"/>
  <c r="P145" i="3"/>
  <c r="AC191" i="3"/>
  <c r="AD191" i="3"/>
  <c r="V136" i="3"/>
  <c r="P136" i="3"/>
  <c r="AC182" i="3"/>
  <c r="AD182" i="3"/>
  <c r="V123" i="3"/>
  <c r="T123" i="3"/>
  <c r="P123" i="3"/>
  <c r="AC169" i="3"/>
  <c r="AD169" i="3"/>
  <c r="V109" i="3"/>
  <c r="T109" i="3"/>
  <c r="P109" i="3"/>
  <c r="AC155" i="3"/>
  <c r="AD155" i="3"/>
  <c r="V93" i="3"/>
  <c r="T93" i="3"/>
  <c r="P93" i="3"/>
  <c r="AC139" i="3"/>
  <c r="AD139" i="3"/>
  <c r="V77" i="3"/>
  <c r="T77" i="3"/>
  <c r="P77" i="3"/>
  <c r="AC123" i="3"/>
  <c r="AD123" i="3"/>
  <c r="V61" i="3"/>
  <c r="T61" i="3"/>
  <c r="P61" i="3"/>
  <c r="AC107" i="3"/>
  <c r="AD107" i="3"/>
  <c r="V45" i="3"/>
  <c r="T45" i="3"/>
  <c r="P45" i="3"/>
  <c r="V38" i="3"/>
  <c r="P38" i="3"/>
  <c r="T38" i="3"/>
  <c r="V189" i="3"/>
  <c r="P189" i="3"/>
  <c r="T189" i="3"/>
  <c r="AC235" i="3"/>
  <c r="AD235" i="3"/>
  <c r="V166" i="3"/>
  <c r="AC212" i="3"/>
  <c r="AD212" i="3"/>
  <c r="P166" i="3"/>
  <c r="V152" i="3"/>
  <c r="P152" i="3"/>
  <c r="AC198" i="3"/>
  <c r="AD198" i="3"/>
  <c r="V137" i="3"/>
  <c r="T137" i="3"/>
  <c r="P137" i="3"/>
  <c r="AC183" i="3"/>
  <c r="AD183" i="3"/>
  <c r="V130" i="3"/>
  <c r="P130" i="3"/>
  <c r="AC176" i="3"/>
  <c r="AD176" i="3"/>
  <c r="V115" i="3"/>
  <c r="T115" i="3"/>
  <c r="P115" i="3"/>
  <c r="AC161" i="3"/>
  <c r="AD161" i="3"/>
  <c r="V101" i="3"/>
  <c r="T101" i="3"/>
  <c r="P101" i="3"/>
  <c r="AC147" i="3"/>
  <c r="AD147" i="3"/>
  <c r="V85" i="3"/>
  <c r="T85" i="3"/>
  <c r="P85" i="3"/>
  <c r="AC131" i="3"/>
  <c r="AD131" i="3"/>
  <c r="V69" i="3"/>
  <c r="T69" i="3"/>
  <c r="P69" i="3"/>
  <c r="AC115" i="3"/>
  <c r="AD115" i="3"/>
  <c r="V53" i="3"/>
  <c r="T53" i="3"/>
  <c r="P53" i="3"/>
  <c r="AC99" i="3"/>
  <c r="AD99" i="3"/>
  <c r="O197" i="3"/>
  <c r="B4" i="5"/>
  <c r="T185" i="3"/>
  <c r="V183" i="3"/>
  <c r="T183" i="3"/>
  <c r="P183" i="3"/>
  <c r="V175" i="3"/>
  <c r="T175" i="3"/>
  <c r="P175" i="3"/>
  <c r="T173" i="3"/>
  <c r="V173" i="3"/>
  <c r="P173" i="3"/>
  <c r="V168" i="3"/>
  <c r="P168" i="3"/>
  <c r="V162" i="3"/>
  <c r="P162" i="3"/>
  <c r="V154" i="3"/>
  <c r="P154" i="3"/>
  <c r="V147" i="3"/>
  <c r="T147" i="3"/>
  <c r="P147" i="3"/>
  <c r="V139" i="3"/>
  <c r="T139" i="3"/>
  <c r="P139" i="3"/>
  <c r="V135" i="3"/>
  <c r="T135" i="3"/>
  <c r="P135" i="3"/>
  <c r="V132" i="3"/>
  <c r="P132" i="3"/>
  <c r="V125" i="3"/>
  <c r="T125" i="3"/>
  <c r="P125" i="3"/>
  <c r="V117" i="3"/>
  <c r="T117" i="3"/>
  <c r="P117" i="3"/>
  <c r="P114" i="3"/>
  <c r="V114" i="3"/>
  <c r="V111" i="3"/>
  <c r="T111" i="3"/>
  <c r="P111" i="3"/>
  <c r="V103" i="3"/>
  <c r="T103" i="3"/>
  <c r="P103" i="3"/>
  <c r="V95" i="3"/>
  <c r="T95" i="3"/>
  <c r="P95" i="3"/>
  <c r="V87" i="3"/>
  <c r="T87" i="3"/>
  <c r="P87" i="3"/>
  <c r="V79" i="3"/>
  <c r="AC125" i="3"/>
  <c r="AD125" i="3"/>
  <c r="T79" i="3"/>
  <c r="P79" i="3"/>
  <c r="V71" i="3"/>
  <c r="T71" i="3"/>
  <c r="AC117" i="3"/>
  <c r="AD117" i="3"/>
  <c r="P71" i="3"/>
  <c r="V63" i="3"/>
  <c r="AC109" i="3"/>
  <c r="AD109" i="3"/>
  <c r="T63" i="3"/>
  <c r="P63" i="3"/>
  <c r="V55" i="3"/>
  <c r="AC101" i="3"/>
  <c r="AD101" i="3"/>
  <c r="T55" i="3"/>
  <c r="P55" i="3"/>
  <c r="V47" i="3"/>
  <c r="T47" i="3"/>
  <c r="P47" i="3"/>
  <c r="V39" i="3"/>
  <c r="T39" i="3"/>
  <c r="P39" i="3"/>
  <c r="V36" i="3"/>
  <c r="T36" i="3"/>
  <c r="P36" i="3"/>
  <c r="V28" i="3"/>
  <c r="T28" i="3"/>
  <c r="P28" i="3"/>
  <c r="V20" i="3"/>
  <c r="T20" i="3"/>
  <c r="P20" i="3"/>
  <c r="V187" i="3"/>
  <c r="T187" i="3"/>
  <c r="P187" i="3"/>
  <c r="V179" i="3"/>
  <c r="T179" i="3"/>
  <c r="P179" i="3"/>
  <c r="V158" i="3"/>
  <c r="P158" i="3"/>
  <c r="V150" i="3"/>
  <c r="P150" i="3"/>
  <c r="P142" i="3"/>
  <c r="V142" i="3"/>
  <c r="V128" i="3"/>
  <c r="P128" i="3"/>
  <c r="V121" i="3"/>
  <c r="T121" i="3"/>
  <c r="P121" i="3"/>
  <c r="V107" i="3"/>
  <c r="T107" i="3"/>
  <c r="P107" i="3"/>
  <c r="V99" i="3"/>
  <c r="T99" i="3"/>
  <c r="P99" i="3"/>
  <c r="V91" i="3"/>
  <c r="T91" i="3"/>
  <c r="P91" i="3"/>
  <c r="V83" i="3"/>
  <c r="AC129" i="3"/>
  <c r="AD129" i="3"/>
  <c r="T83" i="3"/>
  <c r="P83" i="3"/>
  <c r="V75" i="3"/>
  <c r="AC121" i="3"/>
  <c r="AD121" i="3"/>
  <c r="T75" i="3"/>
  <c r="P75" i="3"/>
  <c r="V67" i="3"/>
  <c r="T67" i="3"/>
  <c r="AC113" i="3"/>
  <c r="AD113" i="3"/>
  <c r="P67" i="3"/>
  <c r="V59" i="3"/>
  <c r="AC105" i="3"/>
  <c r="AD105" i="3"/>
  <c r="T59" i="3"/>
  <c r="P59" i="3"/>
  <c r="V51" i="3"/>
  <c r="AC97" i="3"/>
  <c r="AD97" i="3"/>
  <c r="T51" i="3"/>
  <c r="P51" i="3"/>
  <c r="V43" i="3"/>
  <c r="T43" i="3"/>
  <c r="P43" i="3"/>
  <c r="V32" i="3"/>
  <c r="T32" i="3"/>
  <c r="P32" i="3"/>
  <c r="V24" i="3"/>
  <c r="T24" i="3"/>
  <c r="P24" i="3"/>
  <c r="V13" i="3"/>
  <c r="T13" i="3"/>
  <c r="P13" i="3"/>
  <c r="V7" i="3"/>
  <c r="T7" i="3"/>
  <c r="P7" i="3"/>
  <c r="U190" i="3"/>
  <c r="S190" i="3"/>
  <c r="R190" i="3"/>
  <c r="U188" i="3"/>
  <c r="S188" i="3"/>
  <c r="R188" i="3"/>
  <c r="U186" i="3"/>
  <c r="S186" i="3"/>
  <c r="R186" i="3"/>
  <c r="U184" i="3"/>
  <c r="S184" i="3"/>
  <c r="R184" i="3"/>
  <c r="U182" i="3"/>
  <c r="S182" i="3"/>
  <c r="R182" i="3"/>
  <c r="U180" i="3"/>
  <c r="S180" i="3"/>
  <c r="R180" i="3"/>
  <c r="U178" i="3"/>
  <c r="S178" i="3"/>
  <c r="R178" i="3"/>
  <c r="U176" i="3"/>
  <c r="S176" i="3"/>
  <c r="R176" i="3"/>
  <c r="U174" i="3"/>
  <c r="S174" i="3"/>
  <c r="R174" i="3"/>
  <c r="U172" i="3"/>
  <c r="S172" i="3"/>
  <c r="R172" i="3"/>
  <c r="U170" i="3"/>
  <c r="S170" i="3"/>
  <c r="R170" i="3"/>
  <c r="U168" i="3"/>
  <c r="S168" i="3"/>
  <c r="R168" i="3"/>
  <c r="U166" i="3"/>
  <c r="S166" i="3"/>
  <c r="R166" i="3"/>
  <c r="U164" i="3"/>
  <c r="S164" i="3"/>
  <c r="R164" i="3"/>
  <c r="U162" i="3"/>
  <c r="S162" i="3"/>
  <c r="R162" i="3"/>
  <c r="U160" i="3"/>
  <c r="S160" i="3"/>
  <c r="R160" i="3"/>
  <c r="U158" i="3"/>
  <c r="S158" i="3"/>
  <c r="R158" i="3"/>
  <c r="U156" i="3"/>
  <c r="S156" i="3"/>
  <c r="R156" i="3"/>
  <c r="U154" i="3"/>
  <c r="S154" i="3"/>
  <c r="R154" i="3"/>
  <c r="U152" i="3"/>
  <c r="S152" i="3"/>
  <c r="R152" i="3"/>
  <c r="U150" i="3"/>
  <c r="S150" i="3"/>
  <c r="R150" i="3"/>
  <c r="U148" i="3"/>
  <c r="S148" i="3"/>
  <c r="R148" i="3"/>
  <c r="U146" i="3"/>
  <c r="S146" i="3"/>
  <c r="R146" i="3"/>
  <c r="U144" i="3"/>
  <c r="S144" i="3"/>
  <c r="R144" i="3"/>
  <c r="U142" i="3"/>
  <c r="S142" i="3"/>
  <c r="R142" i="3"/>
  <c r="U140" i="3"/>
  <c r="S140" i="3"/>
  <c r="R140" i="3"/>
  <c r="U138" i="3"/>
  <c r="S138" i="3"/>
  <c r="R138" i="3"/>
  <c r="U136" i="3"/>
  <c r="S136" i="3"/>
  <c r="R136" i="3"/>
  <c r="U134" i="3"/>
  <c r="S134" i="3"/>
  <c r="R134" i="3"/>
  <c r="U132" i="3"/>
  <c r="S132" i="3"/>
  <c r="R132" i="3"/>
  <c r="U130" i="3"/>
  <c r="S130" i="3"/>
  <c r="R130" i="3"/>
  <c r="U128" i="3"/>
  <c r="S128" i="3"/>
  <c r="R128" i="3"/>
  <c r="U126" i="3"/>
  <c r="S126" i="3"/>
  <c r="R126" i="3"/>
  <c r="U124" i="3"/>
  <c r="S124" i="3"/>
  <c r="R124" i="3"/>
  <c r="U122" i="3"/>
  <c r="S122" i="3"/>
  <c r="R122" i="3"/>
  <c r="U120" i="3"/>
  <c r="S120" i="3"/>
  <c r="R120" i="3"/>
  <c r="U118" i="3"/>
  <c r="S118" i="3"/>
  <c r="R118" i="3"/>
  <c r="U116" i="3"/>
  <c r="S116" i="3"/>
  <c r="R116" i="3"/>
  <c r="U114" i="3"/>
  <c r="S114" i="3"/>
  <c r="R114" i="3"/>
  <c r="U112" i="3"/>
  <c r="S112" i="3"/>
  <c r="R112" i="3"/>
  <c r="U110" i="3"/>
  <c r="S110" i="3"/>
  <c r="R110" i="3"/>
  <c r="U108" i="3"/>
  <c r="S108" i="3"/>
  <c r="R108" i="3"/>
  <c r="U106" i="3"/>
  <c r="S106" i="3"/>
  <c r="R106" i="3"/>
  <c r="U104" i="3"/>
  <c r="S104" i="3"/>
  <c r="R104" i="3"/>
  <c r="U102" i="3"/>
  <c r="S102" i="3"/>
  <c r="R102" i="3"/>
  <c r="U100" i="3"/>
  <c r="S100" i="3"/>
  <c r="R100" i="3"/>
  <c r="U98" i="3"/>
  <c r="S98" i="3"/>
  <c r="R98" i="3"/>
  <c r="U96" i="3"/>
  <c r="S96" i="3"/>
  <c r="R96" i="3"/>
  <c r="U94" i="3"/>
  <c r="S94" i="3"/>
  <c r="R94" i="3"/>
  <c r="U92" i="3"/>
  <c r="S92" i="3"/>
  <c r="R92" i="3"/>
  <c r="U90" i="3"/>
  <c r="S90" i="3"/>
  <c r="R90" i="3"/>
  <c r="U88" i="3"/>
  <c r="S88" i="3"/>
  <c r="R88" i="3"/>
  <c r="U86" i="3"/>
  <c r="S86" i="3"/>
  <c r="R86" i="3"/>
  <c r="U84" i="3"/>
  <c r="S84" i="3"/>
  <c r="R84" i="3"/>
  <c r="U82" i="3"/>
  <c r="S82" i="3"/>
  <c r="R82" i="3"/>
  <c r="U80" i="3"/>
  <c r="S80" i="3"/>
  <c r="R80" i="3"/>
  <c r="U78" i="3"/>
  <c r="S78" i="3"/>
  <c r="R78" i="3"/>
  <c r="U76" i="3"/>
  <c r="S76" i="3"/>
  <c r="R76" i="3"/>
  <c r="U74" i="3"/>
  <c r="S74" i="3"/>
  <c r="R74" i="3"/>
  <c r="U72" i="3"/>
  <c r="S72" i="3"/>
  <c r="R72" i="3"/>
  <c r="U70" i="3"/>
  <c r="S70" i="3"/>
  <c r="R70" i="3"/>
  <c r="U68" i="3"/>
  <c r="S68" i="3"/>
  <c r="R68" i="3"/>
  <c r="U66" i="3"/>
  <c r="S66" i="3"/>
  <c r="R66" i="3"/>
  <c r="U64" i="3"/>
  <c r="S64" i="3"/>
  <c r="R64" i="3"/>
  <c r="U62" i="3"/>
  <c r="S62" i="3"/>
  <c r="R62" i="3"/>
  <c r="U60" i="3"/>
  <c r="S60" i="3"/>
  <c r="R60" i="3"/>
  <c r="U58" i="3"/>
  <c r="S58" i="3"/>
  <c r="R58" i="3"/>
  <c r="U56" i="3"/>
  <c r="S56" i="3"/>
  <c r="R56" i="3"/>
  <c r="U54" i="3"/>
  <c r="S54" i="3"/>
  <c r="R54" i="3"/>
  <c r="U52" i="3"/>
  <c r="S52" i="3"/>
  <c r="R52" i="3"/>
  <c r="U50" i="3"/>
  <c r="S50" i="3"/>
  <c r="R50" i="3"/>
  <c r="U48" i="3"/>
  <c r="S48" i="3"/>
  <c r="R48" i="3"/>
  <c r="U46" i="3"/>
  <c r="S46" i="3"/>
  <c r="R46" i="3"/>
  <c r="U44" i="3"/>
  <c r="S44" i="3"/>
  <c r="R44" i="3"/>
  <c r="U42" i="3"/>
  <c r="S42" i="3"/>
  <c r="R42" i="3"/>
  <c r="U40" i="3"/>
  <c r="S40" i="3"/>
  <c r="R40" i="3"/>
  <c r="U38" i="3"/>
  <c r="S38" i="3"/>
  <c r="R38" i="3"/>
  <c r="U36" i="3"/>
  <c r="S36" i="3"/>
  <c r="R36" i="3"/>
  <c r="U34" i="3"/>
  <c r="S34" i="3"/>
  <c r="R34" i="3"/>
  <c r="U32" i="3"/>
  <c r="S32" i="3"/>
  <c r="R32" i="3"/>
  <c r="U30" i="3"/>
  <c r="S30" i="3"/>
  <c r="R30" i="3"/>
  <c r="U28" i="3"/>
  <c r="S28" i="3"/>
  <c r="R28" i="3"/>
  <c r="U26" i="3"/>
  <c r="S26" i="3"/>
  <c r="R26" i="3"/>
  <c r="U24" i="3"/>
  <c r="S24" i="3"/>
  <c r="R24" i="3"/>
  <c r="U22" i="3"/>
  <c r="S22" i="3"/>
  <c r="R22" i="3"/>
  <c r="U20" i="3"/>
  <c r="S20" i="3"/>
  <c r="R20" i="3"/>
  <c r="U18" i="3"/>
  <c r="S18" i="3"/>
  <c r="R18" i="3"/>
  <c r="U16" i="3"/>
  <c r="S16" i="3"/>
  <c r="R16" i="3"/>
  <c r="U14" i="3"/>
  <c r="S14" i="3"/>
  <c r="R14" i="3"/>
  <c r="U12" i="3"/>
  <c r="S12" i="3"/>
  <c r="R12" i="3"/>
  <c r="U10" i="3"/>
  <c r="S10" i="3"/>
  <c r="R10" i="3"/>
  <c r="U8" i="3"/>
  <c r="S8" i="3"/>
  <c r="R8" i="3"/>
  <c r="U189" i="3"/>
  <c r="S189" i="3"/>
  <c r="R189" i="3"/>
  <c r="U187" i="3"/>
  <c r="S187" i="3"/>
  <c r="R187" i="3"/>
  <c r="U185" i="3"/>
  <c r="S185" i="3"/>
  <c r="R185" i="3"/>
  <c r="U183" i="3"/>
  <c r="S183" i="3"/>
  <c r="R183" i="3"/>
  <c r="U181" i="3"/>
  <c r="S181" i="3"/>
  <c r="R181" i="3"/>
  <c r="U179" i="3"/>
  <c r="S179" i="3"/>
  <c r="R179" i="3"/>
  <c r="U177" i="3"/>
  <c r="S177" i="3"/>
  <c r="R177" i="3"/>
  <c r="U175" i="3"/>
  <c r="S175" i="3"/>
  <c r="R175" i="3"/>
  <c r="U173" i="3"/>
  <c r="S173" i="3"/>
  <c r="R173" i="3"/>
  <c r="U171" i="3"/>
  <c r="S171" i="3"/>
  <c r="R171" i="3"/>
  <c r="U169" i="3"/>
  <c r="S169" i="3"/>
  <c r="R169" i="3"/>
  <c r="U167" i="3"/>
  <c r="S167" i="3"/>
  <c r="R167" i="3"/>
  <c r="U165" i="3"/>
  <c r="S165" i="3"/>
  <c r="R165" i="3"/>
  <c r="U163" i="3"/>
  <c r="S163" i="3"/>
  <c r="R163" i="3"/>
  <c r="U161" i="3"/>
  <c r="S161" i="3"/>
  <c r="R161" i="3"/>
  <c r="U159" i="3"/>
  <c r="S159" i="3"/>
  <c r="R159" i="3"/>
  <c r="U157" i="3"/>
  <c r="S157" i="3"/>
  <c r="R157" i="3"/>
  <c r="U155" i="3"/>
  <c r="S155" i="3"/>
  <c r="R155" i="3"/>
  <c r="U153" i="3"/>
  <c r="S153" i="3"/>
  <c r="R153" i="3"/>
  <c r="U151" i="3"/>
  <c r="S151" i="3"/>
  <c r="R151" i="3"/>
  <c r="U149" i="3"/>
  <c r="S149" i="3"/>
  <c r="R149" i="3"/>
  <c r="U147" i="3"/>
  <c r="S147" i="3"/>
  <c r="R147" i="3"/>
  <c r="U145" i="3"/>
  <c r="S145" i="3"/>
  <c r="R145" i="3"/>
  <c r="U143" i="3"/>
  <c r="S143" i="3"/>
  <c r="R143" i="3"/>
  <c r="U141" i="3"/>
  <c r="S141" i="3"/>
  <c r="R141" i="3"/>
  <c r="U139" i="3"/>
  <c r="S139" i="3"/>
  <c r="R139" i="3"/>
  <c r="U137" i="3"/>
  <c r="S137" i="3"/>
  <c r="R137" i="3"/>
  <c r="U135" i="3"/>
  <c r="S135" i="3"/>
  <c r="R135" i="3"/>
  <c r="U133" i="3"/>
  <c r="S133" i="3"/>
  <c r="R133" i="3"/>
  <c r="U131" i="3"/>
  <c r="S131" i="3"/>
  <c r="R131" i="3"/>
  <c r="U129" i="3"/>
  <c r="S129" i="3"/>
  <c r="R129" i="3"/>
  <c r="U127" i="3"/>
  <c r="S127" i="3"/>
  <c r="R127" i="3"/>
  <c r="U125" i="3"/>
  <c r="S125" i="3"/>
  <c r="R125" i="3"/>
  <c r="U123" i="3"/>
  <c r="S123" i="3"/>
  <c r="R123" i="3"/>
  <c r="U121" i="3"/>
  <c r="S121" i="3"/>
  <c r="R121" i="3"/>
  <c r="U119" i="3"/>
  <c r="S119" i="3"/>
  <c r="R119" i="3"/>
  <c r="U117" i="3"/>
  <c r="S117" i="3"/>
  <c r="R117" i="3"/>
  <c r="U115" i="3"/>
  <c r="S115" i="3"/>
  <c r="R115" i="3"/>
  <c r="U113" i="3"/>
  <c r="S113" i="3"/>
  <c r="R113" i="3"/>
  <c r="U111" i="3"/>
  <c r="S111" i="3"/>
  <c r="R111" i="3"/>
  <c r="U109" i="3"/>
  <c r="S109" i="3"/>
  <c r="R109" i="3"/>
  <c r="U107" i="3"/>
  <c r="S107" i="3"/>
  <c r="R107" i="3"/>
  <c r="U105" i="3"/>
  <c r="S105" i="3"/>
  <c r="R105" i="3"/>
  <c r="U103" i="3"/>
  <c r="S103" i="3"/>
  <c r="R103" i="3"/>
  <c r="U101" i="3"/>
  <c r="S101" i="3"/>
  <c r="R101" i="3"/>
  <c r="U99" i="3"/>
  <c r="S99" i="3"/>
  <c r="R99" i="3"/>
  <c r="U97" i="3"/>
  <c r="S97" i="3"/>
  <c r="R97" i="3"/>
  <c r="U95" i="3"/>
  <c r="S95" i="3"/>
  <c r="R95" i="3"/>
  <c r="U93" i="3"/>
  <c r="S93" i="3"/>
  <c r="R93" i="3"/>
  <c r="U91" i="3"/>
  <c r="S91" i="3"/>
  <c r="R91" i="3"/>
  <c r="U89" i="3"/>
  <c r="S89" i="3"/>
  <c r="R89" i="3"/>
  <c r="U87" i="3"/>
  <c r="S87" i="3"/>
  <c r="R87" i="3"/>
  <c r="U85" i="3"/>
  <c r="S85" i="3"/>
  <c r="R85" i="3"/>
  <c r="U83" i="3"/>
  <c r="S83" i="3"/>
  <c r="R83" i="3"/>
  <c r="U81" i="3"/>
  <c r="S81" i="3"/>
  <c r="R81" i="3"/>
  <c r="U79" i="3"/>
  <c r="S79" i="3"/>
  <c r="R79" i="3"/>
  <c r="U77" i="3"/>
  <c r="S77" i="3"/>
  <c r="R77" i="3"/>
  <c r="U75" i="3"/>
  <c r="S75" i="3"/>
  <c r="R75" i="3"/>
  <c r="U73" i="3"/>
  <c r="S73" i="3"/>
  <c r="R73" i="3"/>
  <c r="U71" i="3"/>
  <c r="S71" i="3"/>
  <c r="R71" i="3"/>
  <c r="U69" i="3"/>
  <c r="S69" i="3"/>
  <c r="R69" i="3"/>
  <c r="U67" i="3"/>
  <c r="S67" i="3"/>
  <c r="R67" i="3"/>
  <c r="U65" i="3"/>
  <c r="S65" i="3"/>
  <c r="R65" i="3"/>
  <c r="U63" i="3"/>
  <c r="S63" i="3"/>
  <c r="R63" i="3"/>
  <c r="U61" i="3"/>
  <c r="S61" i="3"/>
  <c r="R61" i="3"/>
  <c r="U59" i="3"/>
  <c r="S59" i="3"/>
  <c r="R59" i="3"/>
  <c r="U57" i="3"/>
  <c r="S57" i="3"/>
  <c r="R57" i="3"/>
  <c r="U55" i="3"/>
  <c r="S55" i="3"/>
  <c r="R55" i="3"/>
  <c r="U53" i="3"/>
  <c r="S53" i="3"/>
  <c r="R53" i="3"/>
  <c r="U51" i="3"/>
  <c r="S51" i="3"/>
  <c r="R51" i="3"/>
  <c r="U49" i="3"/>
  <c r="S49" i="3"/>
  <c r="R49" i="3"/>
  <c r="U47" i="3"/>
  <c r="S47" i="3"/>
  <c r="R47" i="3"/>
  <c r="U45" i="3"/>
  <c r="S45" i="3"/>
  <c r="R45" i="3"/>
  <c r="U43" i="3"/>
  <c r="S43" i="3"/>
  <c r="R43" i="3"/>
  <c r="U41" i="3"/>
  <c r="S41" i="3"/>
  <c r="R41" i="3"/>
  <c r="U39" i="3"/>
  <c r="S39" i="3"/>
  <c r="R39" i="3"/>
  <c r="U37" i="3"/>
  <c r="S37" i="3"/>
  <c r="R37" i="3"/>
  <c r="U35" i="3"/>
  <c r="S35" i="3"/>
  <c r="R35" i="3"/>
  <c r="U33" i="3"/>
  <c r="S33" i="3"/>
  <c r="R33" i="3"/>
  <c r="U31" i="3"/>
  <c r="S31" i="3"/>
  <c r="R31" i="3"/>
  <c r="U29" i="3"/>
  <c r="S29" i="3"/>
  <c r="R29" i="3"/>
  <c r="U27" i="3"/>
  <c r="S27" i="3"/>
  <c r="R27" i="3"/>
  <c r="U25" i="3"/>
  <c r="S25" i="3"/>
  <c r="R25" i="3"/>
  <c r="U23" i="3"/>
  <c r="S23" i="3"/>
  <c r="R23" i="3"/>
  <c r="U21" i="3"/>
  <c r="S21" i="3"/>
  <c r="R21" i="3"/>
  <c r="U19" i="3"/>
  <c r="S19" i="3"/>
  <c r="R19" i="3"/>
  <c r="U17" i="3"/>
  <c r="S17" i="3"/>
  <c r="R17" i="3"/>
  <c r="U15" i="3"/>
  <c r="S15" i="3"/>
  <c r="R15" i="3"/>
  <c r="U13" i="3"/>
  <c r="S13" i="3"/>
  <c r="R13" i="3"/>
  <c r="U11" i="3"/>
  <c r="S11" i="3"/>
  <c r="R11" i="3"/>
  <c r="U9" i="3"/>
  <c r="S9" i="3"/>
  <c r="R9" i="3"/>
  <c r="U7" i="3"/>
  <c r="S7" i="3"/>
  <c r="R7" i="3"/>
  <c r="W188" i="3"/>
  <c r="T188" i="3"/>
  <c r="W184" i="3"/>
  <c r="T184" i="3"/>
  <c r="W180" i="3"/>
  <c r="T180" i="3"/>
  <c r="W176" i="3"/>
  <c r="T176" i="3"/>
  <c r="W172" i="3"/>
  <c r="T172" i="3"/>
  <c r="W168" i="3"/>
  <c r="T168" i="3"/>
  <c r="W164" i="3"/>
  <c r="T164" i="3"/>
  <c r="W160" i="3"/>
  <c r="T160" i="3"/>
  <c r="W156" i="3"/>
  <c r="T156" i="3"/>
  <c r="W152" i="3"/>
  <c r="T152" i="3"/>
  <c r="W148" i="3"/>
  <c r="T148" i="3"/>
  <c r="W144" i="3"/>
  <c r="T144" i="3"/>
  <c r="W140" i="3"/>
  <c r="T140" i="3"/>
  <c r="W136" i="3"/>
  <c r="T136" i="3"/>
  <c r="W132" i="3"/>
  <c r="T132" i="3"/>
  <c r="W128" i="3"/>
  <c r="T128" i="3"/>
  <c r="W124" i="3"/>
  <c r="T124" i="3"/>
  <c r="W120" i="3"/>
  <c r="T120" i="3"/>
  <c r="W116" i="3"/>
  <c r="T116" i="3"/>
  <c r="W112" i="3"/>
  <c r="T112" i="3"/>
  <c r="W108" i="3"/>
  <c r="T108" i="3"/>
  <c r="W104" i="3"/>
  <c r="T104" i="3"/>
  <c r="W100" i="3"/>
  <c r="T100" i="3"/>
  <c r="W96" i="3"/>
  <c r="T96" i="3"/>
  <c r="W92" i="3"/>
  <c r="T92" i="3"/>
  <c r="W88" i="3"/>
  <c r="T88" i="3"/>
  <c r="W84" i="3"/>
  <c r="T84" i="3"/>
  <c r="W80" i="3"/>
  <c r="T80" i="3"/>
  <c r="W76" i="3"/>
  <c r="T76" i="3"/>
  <c r="W70" i="3"/>
  <c r="T70" i="3"/>
  <c r="W66" i="3"/>
  <c r="T66" i="3"/>
  <c r="W190" i="3"/>
  <c r="T190" i="3"/>
  <c r="W186" i="3"/>
  <c r="T186" i="3"/>
  <c r="W182" i="3"/>
  <c r="T182" i="3"/>
  <c r="W178" i="3"/>
  <c r="T178" i="3"/>
  <c r="W174" i="3"/>
  <c r="T174" i="3"/>
  <c r="W170" i="3"/>
  <c r="T170" i="3"/>
  <c r="W166" i="3"/>
  <c r="T166" i="3"/>
  <c r="W162" i="3"/>
  <c r="T162" i="3"/>
  <c r="W158" i="3"/>
  <c r="T158" i="3"/>
  <c r="W154" i="3"/>
  <c r="T154" i="3"/>
  <c r="W150" i="3"/>
  <c r="T150" i="3"/>
  <c r="W146" i="3"/>
  <c r="T146" i="3"/>
  <c r="W142" i="3"/>
  <c r="T142" i="3"/>
  <c r="W138" i="3"/>
  <c r="T138" i="3"/>
  <c r="W134" i="3"/>
  <c r="T134" i="3"/>
  <c r="W130" i="3"/>
  <c r="T130" i="3"/>
  <c r="W126" i="3"/>
  <c r="T126" i="3"/>
  <c r="W122" i="3"/>
  <c r="T122" i="3"/>
  <c r="W118" i="3"/>
  <c r="T118" i="3"/>
  <c r="W114" i="3"/>
  <c r="T114" i="3"/>
  <c r="W110" i="3"/>
  <c r="T110" i="3"/>
  <c r="W106" i="3"/>
  <c r="T106" i="3"/>
  <c r="W102" i="3"/>
  <c r="T102" i="3"/>
  <c r="W98" i="3"/>
  <c r="T98" i="3"/>
  <c r="W94" i="3"/>
  <c r="T94" i="3"/>
  <c r="W90" i="3"/>
  <c r="T90" i="3"/>
  <c r="W86" i="3"/>
  <c r="T86" i="3"/>
  <c r="W82" i="3"/>
  <c r="T82" i="3"/>
  <c r="W78" i="3"/>
  <c r="T78" i="3"/>
  <c r="W72" i="3"/>
  <c r="T72" i="3"/>
  <c r="W68" i="3"/>
  <c r="T68" i="3"/>
  <c r="S84" i="4"/>
  <c r="Q84" i="4"/>
  <c r="S68" i="4"/>
  <c r="Q68" i="4"/>
  <c r="S90" i="4"/>
  <c r="Q90" i="4"/>
  <c r="S76" i="4"/>
  <c r="Q76" i="4"/>
  <c r="S46" i="4"/>
  <c r="Q46" i="4"/>
  <c r="S26" i="4"/>
  <c r="Q26" i="4"/>
  <c r="S88" i="4"/>
  <c r="Q88" i="4"/>
  <c r="S82" i="4"/>
  <c r="Q82" i="4"/>
  <c r="S74" i="4"/>
  <c r="Q74" i="4"/>
  <c r="S66" i="4"/>
  <c r="Q66" i="4"/>
  <c r="S58" i="4"/>
  <c r="Q58" i="4"/>
  <c r="S44" i="4"/>
  <c r="Q44" i="4"/>
  <c r="S36" i="4"/>
  <c r="Q36" i="4"/>
  <c r="S28" i="4"/>
  <c r="Q28" i="4"/>
  <c r="S23" i="4"/>
  <c r="Q23" i="4"/>
  <c r="S21" i="4"/>
  <c r="Q21" i="4"/>
  <c r="S19" i="4"/>
  <c r="Q19" i="4"/>
  <c r="S17" i="4"/>
  <c r="Q17" i="4"/>
  <c r="S15" i="4"/>
  <c r="Q15" i="4"/>
  <c r="S13" i="4"/>
  <c r="Q13" i="4"/>
  <c r="S5" i="4"/>
  <c r="Q5" i="4"/>
  <c r="S92" i="4"/>
  <c r="Q92" i="4"/>
  <c r="S78" i="4"/>
  <c r="Q78" i="4"/>
  <c r="S70" i="4"/>
  <c r="Q70" i="4"/>
  <c r="S62" i="4"/>
  <c r="Q62" i="4"/>
  <c r="S54" i="4"/>
  <c r="Q54" i="4"/>
  <c r="S48" i="4"/>
  <c r="Q48" i="4"/>
  <c r="S40" i="4"/>
  <c r="Q40" i="4"/>
  <c r="S32" i="4"/>
  <c r="Q32" i="4"/>
  <c r="S24" i="4"/>
  <c r="Q24" i="4"/>
  <c r="R95" i="4"/>
  <c r="P95" i="4"/>
  <c r="R93" i="4"/>
  <c r="P93" i="4"/>
  <c r="R91" i="4"/>
  <c r="P91" i="4"/>
  <c r="R89" i="4"/>
  <c r="P89" i="4"/>
  <c r="R87" i="4"/>
  <c r="P87" i="4"/>
  <c r="R85" i="4"/>
  <c r="P85" i="4"/>
  <c r="R83" i="4"/>
  <c r="P83" i="4"/>
  <c r="R81" i="4"/>
  <c r="P81" i="4"/>
  <c r="R79" i="4"/>
  <c r="P79" i="4"/>
  <c r="R77" i="4"/>
  <c r="P77" i="4"/>
  <c r="R75" i="4"/>
  <c r="P75" i="4"/>
  <c r="R73" i="4"/>
  <c r="P73" i="4"/>
  <c r="R71" i="4"/>
  <c r="P71" i="4"/>
  <c r="R69" i="4"/>
  <c r="P69" i="4"/>
  <c r="R67" i="4"/>
  <c r="P67" i="4"/>
  <c r="R65" i="4"/>
  <c r="P65" i="4"/>
  <c r="R63" i="4"/>
  <c r="P63" i="4"/>
  <c r="R61" i="4"/>
  <c r="P61" i="4"/>
  <c r="R59" i="4"/>
  <c r="P59" i="4"/>
  <c r="R57" i="4"/>
  <c r="P57" i="4"/>
  <c r="R55" i="4"/>
  <c r="P55" i="4"/>
  <c r="R53" i="4"/>
  <c r="P53" i="4"/>
  <c r="R51" i="4"/>
  <c r="P51" i="4"/>
  <c r="R49" i="4"/>
  <c r="P49" i="4"/>
  <c r="R47" i="4"/>
  <c r="P47" i="4"/>
  <c r="R45" i="4"/>
  <c r="P45" i="4"/>
  <c r="R43" i="4"/>
  <c r="P43" i="4"/>
  <c r="R41" i="4"/>
  <c r="P41" i="4"/>
  <c r="R39" i="4"/>
  <c r="P39" i="4"/>
  <c r="R37" i="4"/>
  <c r="P37" i="4"/>
  <c r="R35" i="4"/>
  <c r="P35" i="4"/>
  <c r="R33" i="4"/>
  <c r="P33" i="4"/>
  <c r="R31" i="4"/>
  <c r="P31" i="4"/>
  <c r="R29" i="4"/>
  <c r="P29" i="4"/>
  <c r="R27" i="4"/>
  <c r="P27" i="4"/>
  <c r="R25" i="4"/>
  <c r="P25" i="4"/>
  <c r="R23" i="4"/>
  <c r="P23" i="4"/>
  <c r="R21" i="4"/>
  <c r="P21" i="4"/>
  <c r="R19" i="4"/>
  <c r="P19" i="4"/>
  <c r="R17" i="4"/>
  <c r="P17" i="4"/>
  <c r="R15" i="4"/>
  <c r="P15" i="4"/>
  <c r="R13" i="4"/>
  <c r="P13" i="4"/>
  <c r="R11" i="4"/>
  <c r="P11" i="4"/>
  <c r="R9" i="4"/>
  <c r="P9" i="4"/>
  <c r="R7" i="4"/>
  <c r="P7" i="4"/>
  <c r="R5" i="4"/>
  <c r="P5" i="4"/>
  <c r="R94" i="4"/>
  <c r="P94" i="4"/>
  <c r="R92" i="4"/>
  <c r="P92" i="4"/>
  <c r="R90" i="4"/>
  <c r="P90" i="4"/>
  <c r="R88" i="4"/>
  <c r="P88" i="4"/>
  <c r="R86" i="4"/>
  <c r="P86" i="4"/>
  <c r="R84" i="4"/>
  <c r="P84" i="4"/>
  <c r="R82" i="4"/>
  <c r="P82" i="4"/>
  <c r="R80" i="4"/>
  <c r="P80" i="4"/>
  <c r="R78" i="4"/>
  <c r="P78" i="4"/>
  <c r="R76" i="4"/>
  <c r="P76" i="4"/>
  <c r="R74" i="4"/>
  <c r="P74" i="4"/>
  <c r="R72" i="4"/>
  <c r="P72" i="4"/>
  <c r="R70" i="4"/>
  <c r="P70" i="4"/>
  <c r="R68" i="4"/>
  <c r="P68" i="4"/>
  <c r="R66" i="4"/>
  <c r="P66" i="4"/>
  <c r="R64" i="4"/>
  <c r="P64" i="4"/>
  <c r="R62" i="4"/>
  <c r="P62" i="4"/>
  <c r="R60" i="4"/>
  <c r="P60" i="4"/>
  <c r="R58" i="4"/>
  <c r="P58" i="4"/>
  <c r="R56" i="4"/>
  <c r="P56" i="4"/>
  <c r="R54" i="4"/>
  <c r="P54" i="4"/>
  <c r="R52" i="4"/>
  <c r="P52" i="4"/>
  <c r="R50" i="4"/>
  <c r="P50" i="4"/>
  <c r="R48" i="4"/>
  <c r="P48" i="4"/>
  <c r="R46" i="4"/>
  <c r="P46" i="4"/>
  <c r="R44" i="4"/>
  <c r="P44" i="4"/>
  <c r="R42" i="4"/>
  <c r="P42" i="4"/>
  <c r="R40" i="4"/>
  <c r="P40" i="4"/>
  <c r="R38" i="4"/>
  <c r="P38" i="4"/>
  <c r="R36" i="4"/>
  <c r="P36" i="4"/>
  <c r="R34" i="4"/>
  <c r="P34" i="4"/>
  <c r="R32" i="4"/>
  <c r="P32" i="4"/>
  <c r="R30" i="4"/>
  <c r="P30" i="4"/>
  <c r="R28" i="4"/>
  <c r="P28" i="4"/>
  <c r="R26" i="4"/>
  <c r="P26" i="4"/>
  <c r="R24" i="4"/>
  <c r="P24" i="4"/>
  <c r="R22" i="4"/>
  <c r="P22" i="4"/>
  <c r="R20" i="4"/>
  <c r="P20" i="4"/>
  <c r="R18" i="4"/>
  <c r="P18" i="4"/>
  <c r="R16" i="4"/>
  <c r="P16" i="4"/>
  <c r="R14" i="4"/>
  <c r="P14" i="4"/>
  <c r="R12" i="4"/>
  <c r="P12" i="4"/>
  <c r="R10" i="4"/>
  <c r="P10" i="4"/>
  <c r="R8" i="4"/>
  <c r="P8" i="4"/>
  <c r="R6" i="4"/>
  <c r="P6" i="4"/>
  <c r="W197" i="3"/>
  <c r="B12" i="5"/>
  <c r="V197" i="3"/>
  <c r="B11" i="5"/>
  <c r="Q197" i="3"/>
  <c r="B9" i="5"/>
  <c r="S107" i="4"/>
  <c r="B28" i="5"/>
  <c r="AD3" i="3"/>
  <c r="E18" i="5"/>
  <c r="R197" i="3"/>
  <c r="B5" i="5"/>
  <c r="U197" i="3"/>
  <c r="B10" i="5"/>
  <c r="P197" i="3"/>
  <c r="B7" i="5"/>
  <c r="T197" i="3"/>
  <c r="B8" i="5"/>
  <c r="S197" i="3"/>
  <c r="B6" i="5"/>
  <c r="Q107" i="4"/>
  <c r="B26" i="5"/>
  <c r="P107" i="4"/>
  <c r="B25" i="5"/>
  <c r="R107" i="4"/>
  <c r="B27" i="5"/>
  <c r="B18" i="5"/>
  <c r="B20" i="5"/>
  <c r="B15" i="5"/>
  <c r="B19" i="5"/>
  <c r="B14" i="5"/>
  <c r="B17" i="5"/>
  <c r="B16" i="5"/>
  <c r="B30" i="5"/>
  <c r="E5" i="5"/>
  <c r="K8" i="3"/>
  <c r="E6" i="5"/>
  <c r="L8" i="3"/>
  <c r="E4" i="5"/>
  <c r="B31" i="5"/>
  <c r="B33" i="5"/>
  <c r="B32" i="5"/>
  <c r="K71" i="3"/>
  <c r="K162" i="3"/>
  <c r="K61" i="3"/>
  <c r="K28" i="3"/>
  <c r="K129" i="3"/>
  <c r="K19" i="3"/>
  <c r="K155" i="3"/>
  <c r="K104" i="3"/>
  <c r="K18" i="3"/>
  <c r="K115" i="3"/>
  <c r="K110" i="3"/>
  <c r="L171" i="3"/>
  <c r="K163" i="3"/>
  <c r="K56" i="3"/>
  <c r="K53" i="3"/>
  <c r="L92" i="3"/>
  <c r="L152" i="3"/>
  <c r="L63" i="3"/>
  <c r="K103" i="3"/>
  <c r="K37" i="3"/>
  <c r="K52" i="3"/>
  <c r="K78" i="3"/>
  <c r="K130" i="3"/>
  <c r="K177" i="3"/>
  <c r="L21" i="3"/>
  <c r="L95" i="3"/>
  <c r="K55" i="3"/>
  <c r="K113" i="3"/>
  <c r="K17" i="3"/>
  <c r="K186" i="3"/>
  <c r="K82" i="3"/>
  <c r="K142" i="3"/>
  <c r="K173" i="3"/>
  <c r="L58" i="3"/>
  <c r="L130" i="3"/>
  <c r="L127" i="3"/>
  <c r="L68" i="3"/>
  <c r="L108" i="3"/>
  <c r="L51" i="3"/>
  <c r="L82" i="3"/>
  <c r="L150" i="3"/>
  <c r="L35" i="3"/>
  <c r="L71" i="3"/>
  <c r="L103" i="3"/>
  <c r="L135" i="3"/>
  <c r="K63" i="3"/>
  <c r="K69" i="3"/>
  <c r="K123" i="3"/>
  <c r="K180" i="3"/>
  <c r="K81" i="3"/>
  <c r="K139" i="3"/>
  <c r="K43" i="3"/>
  <c r="K62" i="3"/>
  <c r="K88" i="3"/>
  <c r="K120" i="3"/>
  <c r="K146" i="3"/>
  <c r="K47" i="3"/>
  <c r="K38" i="3"/>
  <c r="K12" i="3"/>
  <c r="L62" i="3"/>
  <c r="L124" i="3"/>
  <c r="L181" i="3"/>
  <c r="L98" i="3"/>
  <c r="L166" i="3"/>
  <c r="L19" i="3"/>
  <c r="L79" i="3"/>
  <c r="L111" i="3"/>
  <c r="L143" i="3"/>
  <c r="K67" i="3"/>
  <c r="K83" i="3"/>
  <c r="K143" i="3"/>
  <c r="K172" i="3"/>
  <c r="K93" i="3"/>
  <c r="K161" i="3"/>
  <c r="K31" i="3"/>
  <c r="K66" i="3"/>
  <c r="K98" i="3"/>
  <c r="K126" i="3"/>
  <c r="K152" i="3"/>
  <c r="K183" i="3"/>
  <c r="K34" i="3"/>
  <c r="L78" i="3"/>
  <c r="L138" i="3"/>
  <c r="L37" i="3"/>
  <c r="L116" i="3"/>
  <c r="L187" i="3"/>
  <c r="L55" i="3"/>
  <c r="L87" i="3"/>
  <c r="L119" i="3"/>
  <c r="L163" i="3"/>
  <c r="L151" i="3"/>
  <c r="L50" i="3"/>
  <c r="L76" i="3"/>
  <c r="L84" i="3"/>
  <c r="L114" i="3"/>
  <c r="L144" i="3"/>
  <c r="L189" i="3"/>
  <c r="L29" i="3"/>
  <c r="L90" i="3"/>
  <c r="L122" i="3"/>
  <c r="L158" i="3"/>
  <c r="L179" i="3"/>
  <c r="L27" i="3"/>
  <c r="L59" i="3"/>
  <c r="L75" i="3"/>
  <c r="L91" i="3"/>
  <c r="L107" i="3"/>
  <c r="L123" i="3"/>
  <c r="L139" i="3"/>
  <c r="L155" i="3"/>
  <c r="L188" i="3"/>
  <c r="L60" i="3"/>
  <c r="L70" i="3"/>
  <c r="L100" i="3"/>
  <c r="L132" i="3"/>
  <c r="L160" i="3"/>
  <c r="L173" i="3"/>
  <c r="L13" i="3"/>
  <c r="L106" i="3"/>
  <c r="L142" i="3"/>
  <c r="L49" i="3"/>
  <c r="L43" i="3"/>
  <c r="L11" i="3"/>
  <c r="L67" i="3"/>
  <c r="L83" i="3"/>
  <c r="L99" i="3"/>
  <c r="L115" i="3"/>
  <c r="L131" i="3"/>
  <c r="L147" i="3"/>
  <c r="L167" i="3"/>
  <c r="K59" i="3"/>
  <c r="K75" i="3"/>
  <c r="K95" i="3"/>
  <c r="K131" i="3"/>
  <c r="K46" i="3"/>
  <c r="K25" i="3"/>
  <c r="K101" i="3"/>
  <c r="K149" i="3"/>
  <c r="K174" i="3"/>
  <c r="K11" i="3"/>
  <c r="K72" i="3"/>
  <c r="K94" i="3"/>
  <c r="K114" i="3"/>
  <c r="K136" i="3"/>
  <c r="K158" i="3"/>
  <c r="K189" i="3"/>
  <c r="K44" i="3"/>
  <c r="K22" i="3"/>
  <c r="K65" i="3"/>
  <c r="K87" i="3"/>
  <c r="K111" i="3"/>
  <c r="K127" i="3"/>
  <c r="K147" i="3"/>
  <c r="K50" i="3"/>
  <c r="K176" i="3"/>
  <c r="K33" i="3"/>
  <c r="K7" i="3"/>
  <c r="K97" i="3"/>
  <c r="K119" i="3"/>
  <c r="K145" i="3"/>
  <c r="K165" i="3"/>
  <c r="K182" i="3"/>
  <c r="K35" i="3"/>
  <c r="K15" i="3"/>
  <c r="K58" i="3"/>
  <c r="K70" i="3"/>
  <c r="K80" i="3"/>
  <c r="K90" i="3"/>
  <c r="K102" i="3"/>
  <c r="K112" i="3"/>
  <c r="K122" i="3"/>
  <c r="K134" i="3"/>
  <c r="K144" i="3"/>
  <c r="K154" i="3"/>
  <c r="K166" i="3"/>
  <c r="K45" i="3"/>
  <c r="K181" i="3"/>
  <c r="K169" i="3"/>
  <c r="K36" i="3"/>
  <c r="K26" i="3"/>
  <c r="K14" i="3"/>
  <c r="L159" i="3"/>
  <c r="L46" i="3"/>
  <c r="K79" i="3"/>
  <c r="K77" i="3"/>
  <c r="K99" i="3"/>
  <c r="K117" i="3"/>
  <c r="K137" i="3"/>
  <c r="K159" i="3"/>
  <c r="K188" i="3"/>
  <c r="K41" i="3"/>
  <c r="K21" i="3"/>
  <c r="K85" i="3"/>
  <c r="K109" i="3"/>
  <c r="K135" i="3"/>
  <c r="K153" i="3"/>
  <c r="K190" i="3"/>
  <c r="K168" i="3"/>
  <c r="K27" i="3"/>
  <c r="K54" i="3"/>
  <c r="K64" i="3"/>
  <c r="K74" i="3"/>
  <c r="K86" i="3"/>
  <c r="K96" i="3"/>
  <c r="K106" i="3"/>
  <c r="K118" i="3"/>
  <c r="K128" i="3"/>
  <c r="K138" i="3"/>
  <c r="K150" i="3"/>
  <c r="K160" i="3"/>
  <c r="K51" i="3"/>
  <c r="K185" i="3"/>
  <c r="K175" i="3"/>
  <c r="K42" i="3"/>
  <c r="K30" i="3"/>
  <c r="K20" i="3"/>
  <c r="K10" i="3"/>
  <c r="K57" i="3"/>
  <c r="K73" i="3"/>
  <c r="K91" i="3"/>
  <c r="K107" i="3"/>
  <c r="K121" i="3"/>
  <c r="K133" i="3"/>
  <c r="K151" i="3"/>
  <c r="K167" i="3"/>
  <c r="K184" i="3"/>
  <c r="K170" i="3"/>
  <c r="K29" i="3"/>
  <c r="K13" i="3"/>
  <c r="K89" i="3"/>
  <c r="K105" i="3"/>
  <c r="K125" i="3"/>
  <c r="K141" i="3"/>
  <c r="K157" i="3"/>
  <c r="K48" i="3"/>
  <c r="K178" i="3"/>
  <c r="K39" i="3"/>
  <c r="K23" i="3"/>
  <c r="K9" i="3"/>
  <c r="K60" i="3"/>
  <c r="K68" i="3"/>
  <c r="K76" i="3"/>
  <c r="K84" i="3"/>
  <c r="K92" i="3"/>
  <c r="K100" i="3"/>
  <c r="K108" i="3"/>
  <c r="K116" i="3"/>
  <c r="K124" i="3"/>
  <c r="K132" i="3"/>
  <c r="K140" i="3"/>
  <c r="K148" i="3"/>
  <c r="K156" i="3"/>
  <c r="K164" i="3"/>
  <c r="K49" i="3"/>
  <c r="K187" i="3"/>
  <c r="K179" i="3"/>
  <c r="K171" i="3"/>
  <c r="K40" i="3"/>
  <c r="K32" i="3"/>
  <c r="K24" i="3"/>
  <c r="K16" i="3"/>
  <c r="L184" i="3"/>
  <c r="L180" i="3"/>
  <c r="L176" i="3"/>
  <c r="L172" i="3"/>
  <c r="L168" i="3"/>
  <c r="E25" i="5"/>
  <c r="E40" i="5"/>
  <c r="L56" i="3"/>
  <c r="L64" i="3"/>
  <c r="L72" i="3"/>
  <c r="L54" i="3"/>
  <c r="L66" i="3"/>
  <c r="L74" i="3"/>
  <c r="L80" i="3"/>
  <c r="L88" i="3"/>
  <c r="L96" i="3"/>
  <c r="L104" i="3"/>
  <c r="L112" i="3"/>
  <c r="L118" i="3"/>
  <c r="L128" i="3"/>
  <c r="L134" i="3"/>
  <c r="L140" i="3"/>
  <c r="L148" i="3"/>
  <c r="L156" i="3"/>
  <c r="L164" i="3"/>
  <c r="L47" i="3"/>
  <c r="L185" i="3"/>
  <c r="L177" i="3"/>
  <c r="L41" i="3"/>
  <c r="L33" i="3"/>
  <c r="L25" i="3"/>
  <c r="L17" i="3"/>
  <c r="L9" i="3"/>
  <c r="L86" i="3"/>
  <c r="L94" i="3"/>
  <c r="L102" i="3"/>
  <c r="L110" i="3"/>
  <c r="L120" i="3"/>
  <c r="L126" i="3"/>
  <c r="L136" i="3"/>
  <c r="L146" i="3"/>
  <c r="L154" i="3"/>
  <c r="L162" i="3"/>
  <c r="L53" i="3"/>
  <c r="L45" i="3"/>
  <c r="L183" i="3"/>
  <c r="L175" i="3"/>
  <c r="L169" i="3"/>
  <c r="L39" i="3"/>
  <c r="L31" i="3"/>
  <c r="L23" i="3"/>
  <c r="L15" i="3"/>
  <c r="L7" i="3"/>
  <c r="L57" i="3"/>
  <c r="L61" i="3"/>
  <c r="L65" i="3"/>
  <c r="L69" i="3"/>
  <c r="L73" i="3"/>
  <c r="L77" i="3"/>
  <c r="L81" i="3"/>
  <c r="L85" i="3"/>
  <c r="L89" i="3"/>
  <c r="L93" i="3"/>
  <c r="L97" i="3"/>
  <c r="L101" i="3"/>
  <c r="L105" i="3"/>
  <c r="L109" i="3"/>
  <c r="L113" i="3"/>
  <c r="L117" i="3"/>
  <c r="L121" i="3"/>
  <c r="L125" i="3"/>
  <c r="L129" i="3"/>
  <c r="L133" i="3"/>
  <c r="L137" i="3"/>
  <c r="L141" i="3"/>
  <c r="L145" i="3"/>
  <c r="L149" i="3"/>
  <c r="L153" i="3"/>
  <c r="L157" i="3"/>
  <c r="L161" i="3"/>
  <c r="L165" i="3"/>
  <c r="L52" i="3"/>
  <c r="L48" i="3"/>
  <c r="L190" i="3"/>
  <c r="L186" i="3"/>
  <c r="L182" i="3"/>
  <c r="L178" i="3"/>
  <c r="L174" i="3"/>
  <c r="L170" i="3"/>
  <c r="L44" i="3"/>
  <c r="L38" i="3"/>
  <c r="L42" i="3"/>
  <c r="L34" i="3"/>
  <c r="L30" i="3"/>
  <c r="L40" i="3"/>
  <c r="L36" i="3"/>
  <c r="L32" i="3"/>
  <c r="L28" i="3"/>
  <c r="L26" i="3"/>
  <c r="L24" i="3"/>
  <c r="L22" i="3"/>
  <c r="L20" i="3"/>
  <c r="L18" i="3"/>
  <c r="L16" i="3"/>
  <c r="L14" i="3"/>
  <c r="L12" i="3"/>
  <c r="L10" i="3"/>
  <c r="G8" i="3"/>
  <c r="H8" i="3"/>
  <c r="I8" i="3"/>
  <c r="G10" i="3"/>
  <c r="H10" i="3"/>
  <c r="I10" i="3"/>
  <c r="G12" i="3"/>
  <c r="H12" i="3"/>
  <c r="I12" i="3"/>
  <c r="G14" i="3"/>
  <c r="H14" i="3"/>
  <c r="I14" i="3"/>
  <c r="G16" i="3"/>
  <c r="H16" i="3"/>
  <c r="I16" i="3"/>
  <c r="G18" i="3"/>
  <c r="H18" i="3"/>
  <c r="I18" i="3"/>
  <c r="G20" i="3"/>
  <c r="H20" i="3"/>
  <c r="I20" i="3"/>
  <c r="G22" i="3"/>
  <c r="H22" i="3"/>
  <c r="I22" i="3"/>
  <c r="G24" i="3"/>
  <c r="H24" i="3"/>
  <c r="I24" i="3"/>
  <c r="G26" i="3"/>
  <c r="H26" i="3"/>
  <c r="I26" i="3"/>
  <c r="G28" i="3"/>
  <c r="H28" i="3"/>
  <c r="I28" i="3"/>
  <c r="G30" i="3"/>
  <c r="H30" i="3"/>
  <c r="I30" i="3"/>
  <c r="G32" i="3"/>
  <c r="H32" i="3"/>
  <c r="I32" i="3"/>
  <c r="G34" i="3"/>
  <c r="H34" i="3"/>
  <c r="I34" i="3"/>
  <c r="G36" i="3"/>
  <c r="H36" i="3"/>
  <c r="I36" i="3"/>
  <c r="G38" i="3"/>
  <c r="H38" i="3"/>
  <c r="I38" i="3"/>
  <c r="G40" i="3"/>
  <c r="H40" i="3"/>
  <c r="I40" i="3"/>
  <c r="G42" i="3"/>
  <c r="H42" i="3"/>
  <c r="I42" i="3"/>
  <c r="G44" i="3"/>
  <c r="H44" i="3"/>
  <c r="I44" i="3"/>
  <c r="G46" i="3"/>
  <c r="H46" i="3"/>
  <c r="I46" i="3"/>
  <c r="G48" i="3"/>
  <c r="H48" i="3"/>
  <c r="I48" i="3"/>
  <c r="G50" i="3"/>
  <c r="H50" i="3"/>
  <c r="I50" i="3"/>
  <c r="G52" i="3"/>
  <c r="H52" i="3"/>
  <c r="I52" i="3"/>
  <c r="G54" i="3"/>
  <c r="H54" i="3"/>
  <c r="I54" i="3"/>
  <c r="G56" i="3"/>
  <c r="H56" i="3"/>
  <c r="I56" i="3"/>
  <c r="G58" i="3"/>
  <c r="H58" i="3"/>
  <c r="I58" i="3"/>
  <c r="G60" i="3"/>
  <c r="H60" i="3"/>
  <c r="I60" i="3"/>
  <c r="G62" i="3"/>
  <c r="H62" i="3"/>
  <c r="I62" i="3"/>
  <c r="G64" i="3"/>
  <c r="H64" i="3"/>
  <c r="I64" i="3"/>
  <c r="G66" i="3"/>
  <c r="H66" i="3"/>
  <c r="I66" i="3"/>
  <c r="G68" i="3"/>
  <c r="H68" i="3"/>
  <c r="I68" i="3"/>
  <c r="G70" i="3"/>
  <c r="H70" i="3"/>
  <c r="I70" i="3"/>
  <c r="G72" i="3"/>
  <c r="H72" i="3"/>
  <c r="I72" i="3"/>
  <c r="G74" i="3"/>
  <c r="H74" i="3"/>
  <c r="I74" i="3"/>
  <c r="G76" i="3"/>
  <c r="H76" i="3"/>
  <c r="I76" i="3"/>
  <c r="G78" i="3"/>
  <c r="H78" i="3"/>
  <c r="I78" i="3"/>
  <c r="G80" i="3"/>
  <c r="H80" i="3"/>
  <c r="I80" i="3"/>
  <c r="G82" i="3"/>
  <c r="H82" i="3"/>
  <c r="I82" i="3"/>
  <c r="G84" i="3"/>
  <c r="H84" i="3"/>
  <c r="I84" i="3"/>
  <c r="G86" i="3"/>
  <c r="H86" i="3"/>
  <c r="I86" i="3"/>
  <c r="G88" i="3"/>
  <c r="H88" i="3"/>
  <c r="I88" i="3"/>
  <c r="G90" i="3"/>
  <c r="H90" i="3"/>
  <c r="I90" i="3"/>
  <c r="G92" i="3"/>
  <c r="H92" i="3"/>
  <c r="I92" i="3"/>
  <c r="G94" i="3"/>
  <c r="H94" i="3"/>
  <c r="I94" i="3"/>
  <c r="G96" i="3"/>
  <c r="H96" i="3"/>
  <c r="I96" i="3"/>
  <c r="G98" i="3"/>
  <c r="H98" i="3"/>
  <c r="I98" i="3"/>
  <c r="G100" i="3"/>
  <c r="H100" i="3"/>
  <c r="I100" i="3"/>
  <c r="G102" i="3"/>
  <c r="H102" i="3"/>
  <c r="I102" i="3"/>
  <c r="G104" i="3"/>
  <c r="H104" i="3"/>
  <c r="I104" i="3"/>
  <c r="G106" i="3"/>
  <c r="H106" i="3"/>
  <c r="I106" i="3"/>
  <c r="G108" i="3"/>
  <c r="H108" i="3"/>
  <c r="I108" i="3"/>
  <c r="G110" i="3"/>
  <c r="H110" i="3"/>
  <c r="I110" i="3"/>
  <c r="G112" i="3"/>
  <c r="H112" i="3"/>
  <c r="I112" i="3"/>
  <c r="G114" i="3"/>
  <c r="H114" i="3"/>
  <c r="I114" i="3"/>
  <c r="G116" i="3"/>
  <c r="H116" i="3"/>
  <c r="I116" i="3"/>
  <c r="G118" i="3"/>
  <c r="H118" i="3"/>
  <c r="I118" i="3"/>
  <c r="G120" i="3"/>
  <c r="H120" i="3"/>
  <c r="I120" i="3"/>
  <c r="G122" i="3"/>
  <c r="H122" i="3"/>
  <c r="I122" i="3"/>
  <c r="G124" i="3"/>
  <c r="H124" i="3"/>
  <c r="I124" i="3"/>
  <c r="G126" i="3"/>
  <c r="H126" i="3"/>
  <c r="I126" i="3"/>
  <c r="G128" i="3"/>
  <c r="H128" i="3"/>
  <c r="I128" i="3"/>
  <c r="G7" i="3"/>
  <c r="H7" i="3"/>
  <c r="G9" i="3"/>
  <c r="H9" i="3"/>
  <c r="I9" i="3"/>
  <c r="G11" i="3"/>
  <c r="H11" i="3"/>
  <c r="I11" i="3"/>
  <c r="G13" i="3"/>
  <c r="H13" i="3"/>
  <c r="I13" i="3"/>
  <c r="G15" i="3"/>
  <c r="H15" i="3"/>
  <c r="I15" i="3"/>
  <c r="G17" i="3"/>
  <c r="H17" i="3"/>
  <c r="I17" i="3"/>
  <c r="G19" i="3"/>
  <c r="H19" i="3"/>
  <c r="I19" i="3"/>
  <c r="G21" i="3"/>
  <c r="H21" i="3"/>
  <c r="I21" i="3"/>
  <c r="G23" i="3"/>
  <c r="H23" i="3"/>
  <c r="I23" i="3"/>
  <c r="G25" i="3"/>
  <c r="H25" i="3"/>
  <c r="I25" i="3"/>
  <c r="G27" i="3"/>
  <c r="H27" i="3"/>
  <c r="I27" i="3"/>
  <c r="G29" i="3"/>
  <c r="H29" i="3"/>
  <c r="I29" i="3"/>
  <c r="G31" i="3"/>
  <c r="H31" i="3"/>
  <c r="I31" i="3"/>
  <c r="G33" i="3"/>
  <c r="H33" i="3"/>
  <c r="I33" i="3"/>
  <c r="G35" i="3"/>
  <c r="H35" i="3"/>
  <c r="I35" i="3"/>
  <c r="G37" i="3"/>
  <c r="H37" i="3"/>
  <c r="I37" i="3"/>
  <c r="G39" i="3"/>
  <c r="H39" i="3"/>
  <c r="I39" i="3"/>
  <c r="G41" i="3"/>
  <c r="H41" i="3"/>
  <c r="I41" i="3"/>
  <c r="G43" i="3"/>
  <c r="H43" i="3"/>
  <c r="I43" i="3"/>
  <c r="G45" i="3"/>
  <c r="H45" i="3"/>
  <c r="I45" i="3"/>
  <c r="G47" i="3"/>
  <c r="H47" i="3"/>
  <c r="I47" i="3"/>
  <c r="G49" i="3"/>
  <c r="H49" i="3"/>
  <c r="I49" i="3"/>
  <c r="G51" i="3"/>
  <c r="H51" i="3"/>
  <c r="I51" i="3"/>
  <c r="G53" i="3"/>
  <c r="H53" i="3"/>
  <c r="I53" i="3"/>
  <c r="G55" i="3"/>
  <c r="H55" i="3"/>
  <c r="I55" i="3"/>
  <c r="G57" i="3"/>
  <c r="H57" i="3"/>
  <c r="I57" i="3"/>
  <c r="G59" i="3"/>
  <c r="H59" i="3"/>
  <c r="I59" i="3"/>
  <c r="G61" i="3"/>
  <c r="H61" i="3"/>
  <c r="I61" i="3"/>
  <c r="G63" i="3"/>
  <c r="H63" i="3"/>
  <c r="I63" i="3"/>
  <c r="G65" i="3"/>
  <c r="H65" i="3"/>
  <c r="I65" i="3"/>
  <c r="G67" i="3"/>
  <c r="H67" i="3"/>
  <c r="I67" i="3"/>
  <c r="G69" i="3"/>
  <c r="H69" i="3"/>
  <c r="I69" i="3"/>
  <c r="G71" i="3"/>
  <c r="H71" i="3"/>
  <c r="I71" i="3"/>
  <c r="G73" i="3"/>
  <c r="H73" i="3"/>
  <c r="I73" i="3"/>
  <c r="G75" i="3"/>
  <c r="H75" i="3"/>
  <c r="I75" i="3"/>
  <c r="G77" i="3"/>
  <c r="H77" i="3"/>
  <c r="I77" i="3"/>
  <c r="G79" i="3"/>
  <c r="H79" i="3"/>
  <c r="I79" i="3"/>
  <c r="G81" i="3"/>
  <c r="H81" i="3"/>
  <c r="I81" i="3"/>
  <c r="G83" i="3"/>
  <c r="H83" i="3"/>
  <c r="I83" i="3"/>
  <c r="G85" i="3"/>
  <c r="H85" i="3"/>
  <c r="I85" i="3"/>
  <c r="G87" i="3"/>
  <c r="H87" i="3"/>
  <c r="I87" i="3"/>
  <c r="G89" i="3"/>
  <c r="H89" i="3"/>
  <c r="I89" i="3"/>
  <c r="G91" i="3"/>
  <c r="H91" i="3"/>
  <c r="I91" i="3"/>
  <c r="G93" i="3"/>
  <c r="H93" i="3"/>
  <c r="I93" i="3"/>
  <c r="G95" i="3"/>
  <c r="H95" i="3"/>
  <c r="I95" i="3"/>
  <c r="G97" i="3"/>
  <c r="H97" i="3"/>
  <c r="I97" i="3"/>
  <c r="G99" i="3"/>
  <c r="H99" i="3"/>
  <c r="I99" i="3"/>
  <c r="G101" i="3"/>
  <c r="H101" i="3"/>
  <c r="I101" i="3"/>
  <c r="G103" i="3"/>
  <c r="H103" i="3"/>
  <c r="I103" i="3"/>
  <c r="G105" i="3"/>
  <c r="H105" i="3"/>
  <c r="I105" i="3"/>
  <c r="G107" i="3"/>
  <c r="H107" i="3"/>
  <c r="I107" i="3"/>
  <c r="G111" i="3"/>
  <c r="H111" i="3"/>
  <c r="I111" i="3"/>
  <c r="G115" i="3"/>
  <c r="H115" i="3"/>
  <c r="I115" i="3"/>
  <c r="G119" i="3"/>
  <c r="H119" i="3"/>
  <c r="I119" i="3"/>
  <c r="G123" i="3"/>
  <c r="H123" i="3"/>
  <c r="I123" i="3"/>
  <c r="G127" i="3"/>
  <c r="H127" i="3"/>
  <c r="I127" i="3"/>
  <c r="G131" i="3"/>
  <c r="H131" i="3"/>
  <c r="I131" i="3"/>
  <c r="G133" i="3"/>
  <c r="H133" i="3"/>
  <c r="I133" i="3"/>
  <c r="G135" i="3"/>
  <c r="H135" i="3"/>
  <c r="I135" i="3"/>
  <c r="G137" i="3"/>
  <c r="H137" i="3"/>
  <c r="I137" i="3"/>
  <c r="G139" i="3"/>
  <c r="H139" i="3"/>
  <c r="I139" i="3"/>
  <c r="G141" i="3"/>
  <c r="H141" i="3"/>
  <c r="I141" i="3"/>
  <c r="G143" i="3"/>
  <c r="H143" i="3"/>
  <c r="I143" i="3"/>
  <c r="G145" i="3"/>
  <c r="H145" i="3"/>
  <c r="I145" i="3"/>
  <c r="G147" i="3"/>
  <c r="H147" i="3"/>
  <c r="I147" i="3"/>
  <c r="G149" i="3"/>
  <c r="H149" i="3"/>
  <c r="I149" i="3"/>
  <c r="G151" i="3"/>
  <c r="H151" i="3"/>
  <c r="I151" i="3"/>
  <c r="G153" i="3"/>
  <c r="H153" i="3"/>
  <c r="I153" i="3"/>
  <c r="G155" i="3"/>
  <c r="H155" i="3"/>
  <c r="I155" i="3"/>
  <c r="G157" i="3"/>
  <c r="H157" i="3"/>
  <c r="I157" i="3"/>
  <c r="G159" i="3"/>
  <c r="H159" i="3"/>
  <c r="I159" i="3"/>
  <c r="G161" i="3"/>
  <c r="H161" i="3"/>
  <c r="I161" i="3"/>
  <c r="G163" i="3"/>
  <c r="H163" i="3"/>
  <c r="I163" i="3"/>
  <c r="G165" i="3"/>
  <c r="H165" i="3"/>
  <c r="I165" i="3"/>
  <c r="G167" i="3"/>
  <c r="H167" i="3"/>
  <c r="I167" i="3"/>
  <c r="G169" i="3"/>
  <c r="H169" i="3"/>
  <c r="I169" i="3"/>
  <c r="G171" i="3"/>
  <c r="H171" i="3"/>
  <c r="I171" i="3"/>
  <c r="G173" i="3"/>
  <c r="H173" i="3"/>
  <c r="I173" i="3"/>
  <c r="G175" i="3"/>
  <c r="H175" i="3"/>
  <c r="I175" i="3"/>
  <c r="G177" i="3"/>
  <c r="H177" i="3"/>
  <c r="I177" i="3"/>
  <c r="G179" i="3"/>
  <c r="H179" i="3"/>
  <c r="I179" i="3"/>
  <c r="G181" i="3"/>
  <c r="H181" i="3"/>
  <c r="I181" i="3"/>
  <c r="G183" i="3"/>
  <c r="H183" i="3"/>
  <c r="I183" i="3"/>
  <c r="G185" i="3"/>
  <c r="H185" i="3"/>
  <c r="I185" i="3"/>
  <c r="G187" i="3"/>
  <c r="H187" i="3"/>
  <c r="I187" i="3"/>
  <c r="G189" i="3"/>
  <c r="H189" i="3"/>
  <c r="I189" i="3"/>
  <c r="J9" i="3"/>
  <c r="J11" i="3"/>
  <c r="J13" i="3"/>
  <c r="J15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43" i="3"/>
  <c r="J168" i="3"/>
  <c r="J170" i="3"/>
  <c r="J172" i="3"/>
  <c r="J174" i="3"/>
  <c r="J176" i="3"/>
  <c r="J178" i="3"/>
  <c r="J180" i="3"/>
  <c r="J182" i="3"/>
  <c r="J184" i="3"/>
  <c r="J186" i="3"/>
  <c r="J188" i="3"/>
  <c r="J190" i="3"/>
  <c r="J46" i="3"/>
  <c r="J48" i="3"/>
  <c r="J50" i="3"/>
  <c r="J52" i="3"/>
  <c r="J167" i="3"/>
  <c r="J165" i="3"/>
  <c r="J163" i="3"/>
  <c r="J161" i="3"/>
  <c r="J159" i="3"/>
  <c r="J157" i="3"/>
  <c r="J155" i="3"/>
  <c r="J153" i="3"/>
  <c r="J151" i="3"/>
  <c r="J149" i="3"/>
  <c r="J147" i="3"/>
  <c r="J145" i="3"/>
  <c r="J143" i="3"/>
  <c r="J141" i="3"/>
  <c r="J139" i="3"/>
  <c r="J137" i="3"/>
  <c r="J135" i="3"/>
  <c r="J133" i="3"/>
  <c r="J131" i="3"/>
  <c r="J129" i="3"/>
  <c r="J127" i="3"/>
  <c r="J125" i="3"/>
  <c r="J123" i="3"/>
  <c r="J121" i="3"/>
  <c r="J119" i="3"/>
  <c r="J117" i="3"/>
  <c r="J115" i="3"/>
  <c r="J113" i="3"/>
  <c r="J111" i="3"/>
  <c r="J109" i="3"/>
  <c r="J107" i="3"/>
  <c r="J105" i="3"/>
  <c r="J103" i="3"/>
  <c r="J101" i="3"/>
  <c r="J99" i="3"/>
  <c r="J97" i="3"/>
  <c r="J95" i="3"/>
  <c r="J93" i="3"/>
  <c r="J91" i="3"/>
  <c r="J89" i="3"/>
  <c r="J87" i="3"/>
  <c r="J85" i="3"/>
  <c r="J83" i="3"/>
  <c r="J81" i="3"/>
  <c r="J79" i="3"/>
  <c r="J77" i="3"/>
  <c r="J75" i="3"/>
  <c r="J73" i="3"/>
  <c r="J71" i="3"/>
  <c r="J69" i="3"/>
  <c r="J67" i="3"/>
  <c r="J65" i="3"/>
  <c r="J63" i="3"/>
  <c r="J61" i="3"/>
  <c r="J59" i="3"/>
  <c r="J57" i="3"/>
  <c r="J55" i="3"/>
  <c r="J10" i="3"/>
  <c r="J14" i="3"/>
  <c r="J18" i="3"/>
  <c r="J22" i="3"/>
  <c r="J26" i="3"/>
  <c r="J30" i="3"/>
  <c r="J34" i="3"/>
  <c r="J38" i="3"/>
  <c r="J42" i="3"/>
  <c r="J173" i="3"/>
  <c r="J177" i="3"/>
  <c r="J181" i="3"/>
  <c r="J185" i="3"/>
  <c r="J189" i="3"/>
  <c r="J47" i="3"/>
  <c r="J51" i="3"/>
  <c r="J164" i="3"/>
  <c r="J160" i="3"/>
  <c r="J156" i="3"/>
  <c r="J152" i="3"/>
  <c r="J148" i="3"/>
  <c r="J144" i="3"/>
  <c r="J140" i="3"/>
  <c r="J138" i="3"/>
  <c r="J134" i="3"/>
  <c r="J132" i="3"/>
  <c r="J128" i="3"/>
  <c r="J124" i="3"/>
  <c r="J122" i="3"/>
  <c r="J118" i="3"/>
  <c r="J114" i="3"/>
  <c r="J112" i="3"/>
  <c r="J108" i="3"/>
  <c r="J104" i="3"/>
  <c r="J100" i="3"/>
  <c r="J96" i="3"/>
  <c r="J92" i="3"/>
  <c r="J88" i="3"/>
  <c r="J84" i="3"/>
  <c r="G109" i="3"/>
  <c r="H109" i="3"/>
  <c r="I109" i="3"/>
  <c r="G113" i="3"/>
  <c r="H113" i="3"/>
  <c r="I113" i="3"/>
  <c r="G117" i="3"/>
  <c r="H117" i="3"/>
  <c r="I117" i="3"/>
  <c r="G121" i="3"/>
  <c r="H121" i="3"/>
  <c r="I121" i="3"/>
  <c r="G125" i="3"/>
  <c r="H125" i="3"/>
  <c r="I125" i="3"/>
  <c r="G129" i="3"/>
  <c r="H129" i="3"/>
  <c r="I129" i="3"/>
  <c r="G130" i="3"/>
  <c r="H130" i="3"/>
  <c r="I130" i="3"/>
  <c r="G132" i="3"/>
  <c r="H132" i="3"/>
  <c r="I132" i="3"/>
  <c r="G134" i="3"/>
  <c r="H134" i="3"/>
  <c r="I134" i="3"/>
  <c r="G136" i="3"/>
  <c r="H136" i="3"/>
  <c r="I136" i="3"/>
  <c r="G138" i="3"/>
  <c r="H138" i="3"/>
  <c r="I138" i="3"/>
  <c r="G140" i="3"/>
  <c r="H140" i="3"/>
  <c r="I140" i="3"/>
  <c r="G142" i="3"/>
  <c r="H142" i="3"/>
  <c r="I142" i="3"/>
  <c r="G144" i="3"/>
  <c r="H144" i="3"/>
  <c r="I144" i="3"/>
  <c r="G146" i="3"/>
  <c r="H146" i="3"/>
  <c r="I146" i="3"/>
  <c r="G148" i="3"/>
  <c r="H148" i="3"/>
  <c r="I148" i="3"/>
  <c r="G150" i="3"/>
  <c r="H150" i="3"/>
  <c r="I150" i="3"/>
  <c r="G152" i="3"/>
  <c r="H152" i="3"/>
  <c r="I152" i="3"/>
  <c r="G154" i="3"/>
  <c r="H154" i="3"/>
  <c r="I154" i="3"/>
  <c r="G156" i="3"/>
  <c r="H156" i="3"/>
  <c r="I156" i="3"/>
  <c r="G158" i="3"/>
  <c r="H158" i="3"/>
  <c r="I158" i="3"/>
  <c r="G160" i="3"/>
  <c r="H160" i="3"/>
  <c r="I160" i="3"/>
  <c r="G162" i="3"/>
  <c r="H162" i="3"/>
  <c r="I162" i="3"/>
  <c r="G164" i="3"/>
  <c r="H164" i="3"/>
  <c r="I164" i="3"/>
  <c r="G166" i="3"/>
  <c r="H166" i="3"/>
  <c r="I166" i="3"/>
  <c r="G168" i="3"/>
  <c r="H168" i="3"/>
  <c r="I168" i="3"/>
  <c r="G170" i="3"/>
  <c r="H170" i="3"/>
  <c r="I170" i="3"/>
  <c r="G172" i="3"/>
  <c r="H172" i="3"/>
  <c r="I172" i="3"/>
  <c r="G174" i="3"/>
  <c r="H174" i="3"/>
  <c r="I174" i="3"/>
  <c r="G176" i="3"/>
  <c r="H176" i="3"/>
  <c r="I176" i="3"/>
  <c r="G178" i="3"/>
  <c r="H178" i="3"/>
  <c r="I178" i="3"/>
  <c r="G180" i="3"/>
  <c r="H180" i="3"/>
  <c r="I180" i="3"/>
  <c r="G182" i="3"/>
  <c r="H182" i="3"/>
  <c r="I182" i="3"/>
  <c r="G184" i="3"/>
  <c r="H184" i="3"/>
  <c r="I184" i="3"/>
  <c r="G186" i="3"/>
  <c r="H186" i="3"/>
  <c r="I186" i="3"/>
  <c r="G188" i="3"/>
  <c r="H188" i="3"/>
  <c r="I188" i="3"/>
  <c r="G190" i="3"/>
  <c r="H190" i="3"/>
  <c r="I190" i="3"/>
  <c r="J7" i="3"/>
  <c r="J8" i="3"/>
  <c r="J12" i="3"/>
  <c r="J16" i="3"/>
  <c r="J20" i="3"/>
  <c r="J24" i="3"/>
  <c r="J28" i="3"/>
  <c r="J32" i="3"/>
  <c r="J36" i="3"/>
  <c r="J40" i="3"/>
  <c r="J44" i="3"/>
  <c r="J169" i="3"/>
  <c r="J171" i="3"/>
  <c r="J175" i="3"/>
  <c r="J179" i="3"/>
  <c r="J183" i="3"/>
  <c r="J187" i="3"/>
  <c r="J45" i="3"/>
  <c r="J49" i="3"/>
  <c r="J53" i="3"/>
  <c r="J166" i="3"/>
  <c r="J162" i="3"/>
  <c r="J158" i="3"/>
  <c r="J154" i="3"/>
  <c r="J150" i="3"/>
  <c r="J146" i="3"/>
  <c r="J142" i="3"/>
  <c r="J136" i="3"/>
  <c r="J130" i="3"/>
  <c r="J126" i="3"/>
  <c r="J120" i="3"/>
  <c r="J116" i="3"/>
  <c r="J110" i="3"/>
  <c r="J106" i="3"/>
  <c r="J102" i="3"/>
  <c r="J98" i="3"/>
  <c r="J94" i="3"/>
  <c r="J90" i="3"/>
  <c r="J86" i="3"/>
  <c r="J82" i="3"/>
  <c r="J80" i="3"/>
  <c r="J76" i="3"/>
  <c r="J72" i="3"/>
  <c r="J68" i="3"/>
  <c r="J64" i="3"/>
  <c r="J60" i="3"/>
  <c r="J78" i="3"/>
  <c r="J74" i="3"/>
  <c r="J70" i="3"/>
  <c r="J66" i="3"/>
  <c r="J62" i="3"/>
  <c r="J58" i="3"/>
  <c r="J54" i="3"/>
  <c r="J56" i="3"/>
  <c r="E24" i="5"/>
  <c r="M153" i="3"/>
  <c r="M161" i="3"/>
  <c r="M92" i="3"/>
  <c r="J13" i="4"/>
  <c r="M96" i="3"/>
  <c r="J5" i="4"/>
  <c r="M69" i="3"/>
  <c r="J7" i="4"/>
  <c r="J8" i="4"/>
  <c r="M73" i="3"/>
  <c r="J93" i="4"/>
  <c r="J90" i="4"/>
  <c r="M132" i="3"/>
  <c r="M113" i="3"/>
  <c r="M170" i="3"/>
  <c r="J57" i="4"/>
  <c r="M43" i="3"/>
  <c r="J54" i="4"/>
  <c r="M140" i="3"/>
  <c r="M117" i="3"/>
  <c r="M44" i="3"/>
  <c r="J49" i="4"/>
  <c r="M39" i="3"/>
  <c r="J50" i="4"/>
  <c r="M68" i="3"/>
  <c r="M112" i="3"/>
  <c r="M156" i="3"/>
  <c r="M89" i="3"/>
  <c r="M133" i="3"/>
  <c r="M190" i="3"/>
  <c r="M28" i="3"/>
  <c r="J77" i="4"/>
  <c r="J33" i="4"/>
  <c r="M45" i="3"/>
  <c r="M23" i="3"/>
  <c r="J74" i="4"/>
  <c r="J34" i="4"/>
  <c r="M76" i="3"/>
  <c r="M116" i="3"/>
  <c r="M160" i="3"/>
  <c r="M97" i="3"/>
  <c r="M137" i="3"/>
  <c r="M186" i="3"/>
  <c r="M20" i="3"/>
  <c r="J73" i="4"/>
  <c r="J29" i="4"/>
  <c r="M183" i="3"/>
  <c r="M19" i="3"/>
  <c r="J70" i="4"/>
  <c r="J26" i="4"/>
  <c r="M60" i="3"/>
  <c r="M80" i="3"/>
  <c r="M100" i="3"/>
  <c r="M124" i="3"/>
  <c r="M144" i="3"/>
  <c r="M57" i="3"/>
  <c r="M81" i="3"/>
  <c r="M101" i="3"/>
  <c r="M121" i="3"/>
  <c r="M145" i="3"/>
  <c r="M165" i="3"/>
  <c r="M182" i="3"/>
  <c r="M36" i="3"/>
  <c r="M16" i="3"/>
  <c r="J89" i="4"/>
  <c r="J65" i="4"/>
  <c r="J45" i="4"/>
  <c r="J25" i="4"/>
  <c r="M53" i="3"/>
  <c r="M179" i="3"/>
  <c r="M35" i="3"/>
  <c r="M11" i="3"/>
  <c r="J86" i="4"/>
  <c r="J66" i="4"/>
  <c r="J42" i="4"/>
  <c r="J22" i="4"/>
  <c r="M64" i="3"/>
  <c r="M84" i="3"/>
  <c r="M108" i="3"/>
  <c r="M128" i="3"/>
  <c r="M148" i="3"/>
  <c r="M65" i="3"/>
  <c r="M85" i="3"/>
  <c r="M105" i="3"/>
  <c r="M129" i="3"/>
  <c r="M149" i="3"/>
  <c r="M52" i="3"/>
  <c r="M174" i="3"/>
  <c r="M32" i="3"/>
  <c r="M12" i="3"/>
  <c r="J81" i="4"/>
  <c r="J61" i="4"/>
  <c r="J41" i="4"/>
  <c r="J17" i="4"/>
  <c r="M49" i="3"/>
  <c r="M175" i="3"/>
  <c r="M27" i="3"/>
  <c r="M7" i="3"/>
  <c r="J82" i="4"/>
  <c r="J58" i="4"/>
  <c r="J38" i="4"/>
  <c r="J18" i="4"/>
  <c r="M56" i="3"/>
  <c r="M72" i="3"/>
  <c r="M88" i="3"/>
  <c r="M104" i="3"/>
  <c r="M120" i="3"/>
  <c r="M136" i="3"/>
  <c r="M152" i="3"/>
  <c r="M61" i="3"/>
  <c r="M77" i="3"/>
  <c r="M93" i="3"/>
  <c r="M109" i="3"/>
  <c r="M125" i="3"/>
  <c r="M141" i="3"/>
  <c r="M157" i="3"/>
  <c r="M48" i="3"/>
  <c r="M178" i="3"/>
  <c r="M40" i="3"/>
  <c r="M24" i="3"/>
  <c r="M8" i="3"/>
  <c r="J85" i="4"/>
  <c r="J69" i="4"/>
  <c r="J53" i="4"/>
  <c r="J37" i="4"/>
  <c r="J21" i="4"/>
  <c r="M164" i="3"/>
  <c r="M187" i="3"/>
  <c r="M171" i="3"/>
  <c r="M31" i="3"/>
  <c r="M15" i="3"/>
  <c r="J94" i="4"/>
  <c r="J78" i="4"/>
  <c r="J62" i="4"/>
  <c r="J46" i="4"/>
  <c r="J30" i="4"/>
  <c r="J14" i="4"/>
  <c r="M58" i="3"/>
  <c r="M66" i="3"/>
  <c r="M74" i="3"/>
  <c r="M82" i="3"/>
  <c r="M90" i="3"/>
  <c r="M98" i="3"/>
  <c r="M106" i="3"/>
  <c r="M114" i="3"/>
  <c r="M122" i="3"/>
  <c r="M130" i="3"/>
  <c r="M138" i="3"/>
  <c r="M146" i="3"/>
  <c r="M154" i="3"/>
  <c r="M55" i="3"/>
  <c r="M63" i="3"/>
  <c r="M71" i="3"/>
  <c r="M79" i="3"/>
  <c r="M87" i="3"/>
  <c r="M95" i="3"/>
  <c r="M103" i="3"/>
  <c r="M111" i="3"/>
  <c r="M119" i="3"/>
  <c r="M127" i="3"/>
  <c r="M135" i="3"/>
  <c r="M143" i="3"/>
  <c r="M151" i="3"/>
  <c r="M159" i="3"/>
  <c r="M167" i="3"/>
  <c r="M46" i="3"/>
  <c r="M184" i="3"/>
  <c r="M176" i="3"/>
  <c r="M168" i="3"/>
  <c r="M38" i="3"/>
  <c r="M30" i="3"/>
  <c r="M22" i="3"/>
  <c r="M14" i="3"/>
  <c r="J9" i="4"/>
  <c r="J91" i="4"/>
  <c r="J83" i="4"/>
  <c r="J75" i="4"/>
  <c r="J67" i="4"/>
  <c r="J59" i="4"/>
  <c r="J51" i="4"/>
  <c r="J43" i="4"/>
  <c r="J35" i="4"/>
  <c r="J27" i="4"/>
  <c r="J19" i="4"/>
  <c r="J11" i="4"/>
  <c r="M166" i="3"/>
  <c r="M47" i="3"/>
  <c r="M185" i="3"/>
  <c r="M177" i="3"/>
  <c r="M169" i="3"/>
  <c r="M37" i="3"/>
  <c r="M29" i="3"/>
  <c r="M21" i="3"/>
  <c r="M13" i="3"/>
  <c r="J10" i="4"/>
  <c r="J92" i="4"/>
  <c r="J84" i="4"/>
  <c r="J76" i="4"/>
  <c r="J68" i="4"/>
  <c r="J60" i="4"/>
  <c r="J52" i="4"/>
  <c r="J44" i="4"/>
  <c r="J36" i="4"/>
  <c r="J28" i="4"/>
  <c r="J20" i="4"/>
  <c r="J12" i="4"/>
  <c r="M54" i="3"/>
  <c r="M62" i="3"/>
  <c r="M70" i="3"/>
  <c r="M78" i="3"/>
  <c r="M86" i="3"/>
  <c r="M94" i="3"/>
  <c r="M102" i="3"/>
  <c r="M110" i="3"/>
  <c r="M118" i="3"/>
  <c r="M126" i="3"/>
  <c r="M134" i="3"/>
  <c r="M142" i="3"/>
  <c r="M150" i="3"/>
  <c r="M158" i="3"/>
  <c r="M59" i="3"/>
  <c r="M67" i="3"/>
  <c r="M75" i="3"/>
  <c r="M83" i="3"/>
  <c r="M91" i="3"/>
  <c r="M99" i="3"/>
  <c r="M107" i="3"/>
  <c r="M115" i="3"/>
  <c r="M123" i="3"/>
  <c r="M131" i="3"/>
  <c r="M139" i="3"/>
  <c r="M147" i="3"/>
  <c r="M155" i="3"/>
  <c r="M163" i="3"/>
  <c r="M50" i="3"/>
  <c r="M188" i="3"/>
  <c r="M180" i="3"/>
  <c r="M172" i="3"/>
  <c r="M42" i="3"/>
  <c r="M34" i="3"/>
  <c r="M26" i="3"/>
  <c r="M18" i="3"/>
  <c r="M10" i="3"/>
  <c r="J95" i="4"/>
  <c r="J87" i="4"/>
  <c r="J79" i="4"/>
  <c r="J71" i="4"/>
  <c r="J63" i="4"/>
  <c r="J55" i="4"/>
  <c r="J47" i="4"/>
  <c r="J39" i="4"/>
  <c r="J31" i="4"/>
  <c r="J23" i="4"/>
  <c r="J15" i="4"/>
  <c r="M162" i="3"/>
  <c r="M51" i="3"/>
  <c r="M189" i="3"/>
  <c r="M181" i="3"/>
  <c r="M173" i="3"/>
  <c r="M41" i="3"/>
  <c r="M33" i="3"/>
  <c r="M25" i="3"/>
  <c r="M17" i="3"/>
  <c r="M9" i="3"/>
  <c r="J6" i="4"/>
  <c r="J88" i="4"/>
  <c r="J80" i="4"/>
  <c r="J72" i="4"/>
  <c r="J64" i="4"/>
  <c r="J56" i="4"/>
  <c r="J48" i="4"/>
  <c r="J40" i="4"/>
  <c r="J32" i="4"/>
  <c r="J24" i="4"/>
  <c r="J16" i="4"/>
  <c r="I7" i="3"/>
  <c r="I197" i="3"/>
  <c r="H197" i="3"/>
  <c r="F31" i="8"/>
  <c r="F6" i="4"/>
  <c r="G6" i="4"/>
  <c r="H6" i="4"/>
  <c r="F8" i="4"/>
  <c r="G8" i="4"/>
  <c r="H8" i="4"/>
  <c r="F10" i="4"/>
  <c r="G10" i="4"/>
  <c r="H10" i="4"/>
  <c r="F12" i="4"/>
  <c r="G12" i="4"/>
  <c r="H12" i="4"/>
  <c r="F14" i="4"/>
  <c r="G14" i="4"/>
  <c r="H14" i="4"/>
  <c r="F16" i="4"/>
  <c r="G16" i="4"/>
  <c r="H16" i="4"/>
  <c r="F18" i="4"/>
  <c r="G18" i="4"/>
  <c r="H18" i="4"/>
  <c r="F20" i="4"/>
  <c r="G20" i="4"/>
  <c r="H20" i="4"/>
  <c r="F22" i="4"/>
  <c r="G22" i="4"/>
  <c r="H22" i="4"/>
  <c r="F24" i="4"/>
  <c r="G24" i="4"/>
  <c r="H24" i="4"/>
  <c r="F26" i="4"/>
  <c r="G26" i="4"/>
  <c r="H26" i="4"/>
  <c r="F28" i="4"/>
  <c r="G28" i="4"/>
  <c r="H28" i="4"/>
  <c r="F30" i="4"/>
  <c r="G30" i="4"/>
  <c r="H30" i="4"/>
  <c r="F32" i="4"/>
  <c r="G32" i="4"/>
  <c r="H32" i="4"/>
  <c r="F34" i="4"/>
  <c r="G34" i="4"/>
  <c r="H34" i="4"/>
  <c r="F36" i="4"/>
  <c r="G36" i="4"/>
  <c r="H36" i="4"/>
  <c r="F38" i="4"/>
  <c r="G38" i="4"/>
  <c r="H38" i="4"/>
  <c r="F40" i="4"/>
  <c r="G40" i="4"/>
  <c r="H40" i="4"/>
  <c r="F42" i="4"/>
  <c r="G42" i="4"/>
  <c r="H42" i="4"/>
  <c r="F44" i="4"/>
  <c r="G44" i="4"/>
  <c r="H44" i="4"/>
  <c r="F46" i="4"/>
  <c r="G46" i="4"/>
  <c r="H46" i="4"/>
  <c r="F48" i="4"/>
  <c r="G48" i="4"/>
  <c r="H48" i="4"/>
  <c r="F50" i="4"/>
  <c r="G50" i="4"/>
  <c r="H50" i="4"/>
  <c r="F52" i="4"/>
  <c r="G52" i="4"/>
  <c r="H52" i="4"/>
  <c r="F54" i="4"/>
  <c r="G54" i="4"/>
  <c r="H54" i="4"/>
  <c r="F56" i="4"/>
  <c r="G56" i="4"/>
  <c r="H56" i="4"/>
  <c r="F58" i="4"/>
  <c r="G58" i="4"/>
  <c r="H58" i="4"/>
  <c r="F60" i="4"/>
  <c r="G60" i="4"/>
  <c r="H60" i="4"/>
  <c r="F62" i="4"/>
  <c r="G62" i="4"/>
  <c r="H62" i="4"/>
  <c r="F64" i="4"/>
  <c r="G64" i="4"/>
  <c r="H64" i="4"/>
  <c r="F66" i="4"/>
  <c r="G66" i="4"/>
  <c r="H66" i="4"/>
  <c r="F68" i="4"/>
  <c r="G68" i="4"/>
  <c r="H68" i="4"/>
  <c r="F70" i="4"/>
  <c r="G70" i="4"/>
  <c r="H70" i="4"/>
  <c r="F72" i="4"/>
  <c r="G72" i="4"/>
  <c r="H72" i="4"/>
  <c r="F74" i="4"/>
  <c r="G74" i="4"/>
  <c r="H74" i="4"/>
  <c r="F76" i="4"/>
  <c r="G76" i="4"/>
  <c r="H76" i="4"/>
  <c r="F78" i="4"/>
  <c r="G78" i="4"/>
  <c r="H78" i="4"/>
  <c r="F80" i="4"/>
  <c r="G80" i="4"/>
  <c r="H80" i="4"/>
  <c r="F82" i="4"/>
  <c r="G82" i="4"/>
  <c r="H82" i="4"/>
  <c r="F84" i="4"/>
  <c r="G84" i="4"/>
  <c r="H84" i="4"/>
  <c r="F5" i="4"/>
  <c r="G5" i="4"/>
  <c r="F7" i="4"/>
  <c r="G7" i="4"/>
  <c r="H7" i="4"/>
  <c r="F9" i="4"/>
  <c r="G9" i="4"/>
  <c r="H9" i="4"/>
  <c r="F11" i="4"/>
  <c r="G11" i="4"/>
  <c r="H11" i="4"/>
  <c r="F13" i="4"/>
  <c r="G13" i="4"/>
  <c r="H13" i="4"/>
  <c r="F15" i="4"/>
  <c r="G15" i="4"/>
  <c r="H15" i="4"/>
  <c r="F17" i="4"/>
  <c r="G17" i="4"/>
  <c r="H17" i="4"/>
  <c r="F19" i="4"/>
  <c r="G19" i="4"/>
  <c r="H19" i="4"/>
  <c r="F21" i="4"/>
  <c r="G21" i="4"/>
  <c r="H21" i="4"/>
  <c r="F23" i="4"/>
  <c r="G23" i="4"/>
  <c r="H23" i="4"/>
  <c r="F25" i="4"/>
  <c r="G25" i="4"/>
  <c r="H25" i="4"/>
  <c r="F27" i="4"/>
  <c r="G27" i="4"/>
  <c r="H27" i="4"/>
  <c r="F29" i="4"/>
  <c r="G29" i="4"/>
  <c r="H29" i="4"/>
  <c r="F31" i="4"/>
  <c r="G31" i="4"/>
  <c r="H31" i="4"/>
  <c r="F33" i="4"/>
  <c r="G33" i="4"/>
  <c r="H33" i="4"/>
  <c r="F35" i="4"/>
  <c r="G35" i="4"/>
  <c r="H35" i="4"/>
  <c r="F37" i="4"/>
  <c r="G37" i="4"/>
  <c r="H37" i="4"/>
  <c r="F39" i="4"/>
  <c r="G39" i="4"/>
  <c r="H39" i="4"/>
  <c r="F41" i="4"/>
  <c r="G41" i="4"/>
  <c r="H41" i="4"/>
  <c r="F43" i="4"/>
  <c r="G43" i="4"/>
  <c r="H43" i="4"/>
  <c r="F45" i="4"/>
  <c r="G45" i="4"/>
  <c r="H45" i="4"/>
  <c r="F47" i="4"/>
  <c r="G47" i="4"/>
  <c r="H47" i="4"/>
  <c r="F49" i="4"/>
  <c r="G49" i="4"/>
  <c r="H49" i="4"/>
  <c r="F51" i="4"/>
  <c r="G51" i="4"/>
  <c r="H51" i="4"/>
  <c r="F53" i="4"/>
  <c r="G53" i="4"/>
  <c r="H53" i="4"/>
  <c r="F55" i="4"/>
  <c r="G55" i="4"/>
  <c r="H55" i="4"/>
  <c r="F57" i="4"/>
  <c r="G57" i="4"/>
  <c r="H57" i="4"/>
  <c r="F59" i="4"/>
  <c r="G59" i="4"/>
  <c r="H59" i="4"/>
  <c r="F61" i="4"/>
  <c r="G61" i="4"/>
  <c r="H61" i="4"/>
  <c r="F63" i="4"/>
  <c r="G63" i="4"/>
  <c r="H63" i="4"/>
  <c r="F65" i="4"/>
  <c r="G65" i="4"/>
  <c r="H65" i="4"/>
  <c r="F67" i="4"/>
  <c r="G67" i="4"/>
  <c r="H67" i="4"/>
  <c r="F69" i="4"/>
  <c r="G69" i="4"/>
  <c r="H69" i="4"/>
  <c r="F71" i="4"/>
  <c r="G71" i="4"/>
  <c r="H71" i="4"/>
  <c r="F73" i="4"/>
  <c r="G73" i="4"/>
  <c r="H73" i="4"/>
  <c r="F75" i="4"/>
  <c r="G75" i="4"/>
  <c r="H75" i="4"/>
  <c r="F77" i="4"/>
  <c r="G77" i="4"/>
  <c r="H77" i="4"/>
  <c r="F79" i="4"/>
  <c r="G79" i="4"/>
  <c r="H79" i="4"/>
  <c r="F81" i="4"/>
  <c r="G81" i="4"/>
  <c r="H81" i="4"/>
  <c r="F83" i="4"/>
  <c r="G83" i="4"/>
  <c r="H83" i="4"/>
  <c r="F85" i="4"/>
  <c r="G85" i="4"/>
  <c r="H85" i="4"/>
  <c r="F88" i="4"/>
  <c r="G88" i="4"/>
  <c r="H88" i="4"/>
  <c r="F90" i="4"/>
  <c r="G90" i="4"/>
  <c r="H90" i="4"/>
  <c r="F92" i="4"/>
  <c r="G92" i="4"/>
  <c r="H92" i="4"/>
  <c r="F94" i="4"/>
  <c r="G94" i="4"/>
  <c r="H94" i="4"/>
  <c r="I6" i="4"/>
  <c r="I8" i="4"/>
  <c r="I10" i="4"/>
  <c r="I12" i="4"/>
  <c r="I14" i="4"/>
  <c r="I16" i="4"/>
  <c r="I18" i="4"/>
  <c r="I20" i="4"/>
  <c r="I22" i="4"/>
  <c r="I24" i="4"/>
  <c r="I26" i="4"/>
  <c r="I28" i="4"/>
  <c r="I30" i="4"/>
  <c r="I32" i="4"/>
  <c r="I34" i="4"/>
  <c r="I36" i="4"/>
  <c r="I38" i="4"/>
  <c r="I40" i="4"/>
  <c r="I42" i="4"/>
  <c r="I44" i="4"/>
  <c r="I46" i="4"/>
  <c r="I48" i="4"/>
  <c r="I50" i="4"/>
  <c r="I52" i="4"/>
  <c r="I54" i="4"/>
  <c r="I56" i="4"/>
  <c r="I58" i="4"/>
  <c r="I60" i="4"/>
  <c r="I62" i="4"/>
  <c r="I64" i="4"/>
  <c r="I66" i="4"/>
  <c r="I68" i="4"/>
  <c r="I70" i="4"/>
  <c r="I72" i="4"/>
  <c r="I74" i="4"/>
  <c r="I76" i="4"/>
  <c r="I78" i="4"/>
  <c r="I80" i="4"/>
  <c r="I82" i="4"/>
  <c r="I84" i="4"/>
  <c r="I86" i="4"/>
  <c r="I88" i="4"/>
  <c r="I90" i="4"/>
  <c r="I92" i="4"/>
  <c r="I94" i="4"/>
  <c r="I5" i="4"/>
  <c r="F86" i="4"/>
  <c r="G86" i="4"/>
  <c r="H86" i="4"/>
  <c r="F87" i="4"/>
  <c r="G87" i="4"/>
  <c r="H87" i="4"/>
  <c r="F89" i="4"/>
  <c r="G89" i="4"/>
  <c r="H89" i="4"/>
  <c r="F91" i="4"/>
  <c r="G91" i="4"/>
  <c r="H91" i="4"/>
  <c r="F93" i="4"/>
  <c r="G93" i="4"/>
  <c r="H93" i="4"/>
  <c r="F95" i="4"/>
  <c r="G95" i="4"/>
  <c r="H95" i="4"/>
  <c r="I7" i="4"/>
  <c r="I9" i="4"/>
  <c r="I11" i="4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I39" i="4"/>
  <c r="I41" i="4"/>
  <c r="I43" i="4"/>
  <c r="I45" i="4"/>
  <c r="I47" i="4"/>
  <c r="I49" i="4"/>
  <c r="I51" i="4"/>
  <c r="I53" i="4"/>
  <c r="I55" i="4"/>
  <c r="I57" i="4"/>
  <c r="I59" i="4"/>
  <c r="I61" i="4"/>
  <c r="I63" i="4"/>
  <c r="I65" i="4"/>
  <c r="I67" i="4"/>
  <c r="I69" i="4"/>
  <c r="I71" i="4"/>
  <c r="I73" i="4"/>
  <c r="I75" i="4"/>
  <c r="I77" i="4"/>
  <c r="I79" i="4"/>
  <c r="I81" i="4"/>
  <c r="I83" i="4"/>
  <c r="I85" i="4"/>
  <c r="I87" i="4"/>
  <c r="I89" i="4"/>
  <c r="I91" i="4"/>
  <c r="I93" i="4"/>
  <c r="I95" i="4"/>
  <c r="E16" i="5"/>
  <c r="E15" i="5"/>
  <c r="E14" i="5"/>
  <c r="H5" i="4"/>
  <c r="H107" i="4"/>
  <c r="G107" i="4"/>
  <c r="G5" i="5"/>
  <c r="G4" i="5"/>
  <c r="G6" i="5"/>
  <c r="E31" i="5"/>
  <c r="E32" i="5"/>
  <c r="E30" i="5"/>
  <c r="G25" i="5"/>
  <c r="G24" i="5"/>
  <c r="G40" i="5"/>
  <c r="G31" i="8"/>
</calcChain>
</file>

<file path=xl/sharedStrings.xml><?xml version="1.0" encoding="utf-8"?>
<sst xmlns="http://schemas.openxmlformats.org/spreadsheetml/2006/main" count="254" uniqueCount="157">
  <si>
    <t>SUMS</t>
  </si>
  <si>
    <t>det=</t>
  </si>
  <si>
    <t>(=blank in sample)</t>
  </si>
  <si>
    <t>(=acc in sample)</t>
  </si>
  <si>
    <t>(=donor in sample)</t>
  </si>
  <si>
    <t>unmix</t>
  </si>
  <si>
    <t>e_Don</t>
  </si>
  <si>
    <t>e_acc</t>
  </si>
  <si>
    <t>FRET=</t>
  </si>
  <si>
    <t>Results triple unmixing at donor exc</t>
  </si>
  <si>
    <t>Results dual unmixing at acceptor exc</t>
  </si>
  <si>
    <t>SSQ2</t>
  </si>
  <si>
    <t>degr freedom</t>
  </si>
  <si>
    <t>±</t>
  </si>
  <si>
    <t>SSQ_n</t>
  </si>
  <si>
    <t>Residual</t>
  </si>
  <si>
    <t>Correlation</t>
  </si>
  <si>
    <t>residual</t>
  </si>
  <si>
    <t>exp ID:</t>
  </si>
  <si>
    <t>unmixed sp1</t>
  </si>
  <si>
    <t>unmixed sp2</t>
  </si>
  <si>
    <t>donor</t>
  </si>
  <si>
    <t>acceptor</t>
  </si>
  <si>
    <t>sp1^2</t>
  </si>
  <si>
    <t>sp2^2</t>
  </si>
  <si>
    <t>sp3^2</t>
  </si>
  <si>
    <t>sp1xsp2</t>
  </si>
  <si>
    <t>samplexsp1</t>
  </si>
  <si>
    <t>samplexsp2</t>
  </si>
  <si>
    <t>sample^2</t>
  </si>
  <si>
    <t>wavelength</t>
  </si>
  <si>
    <t>emission</t>
  </si>
  <si>
    <t>Unmixed sp2</t>
  </si>
  <si>
    <t>sums</t>
  </si>
  <si>
    <t>SSQ</t>
  </si>
  <si>
    <t>nm</t>
  </si>
  <si>
    <t>sp1 * sp2</t>
  </si>
  <si>
    <t>sp1 * sp3</t>
  </si>
  <si>
    <t>sp2 * sp3</t>
  </si>
  <si>
    <t>sample * sp1</t>
  </si>
  <si>
    <t>sample * sp2</t>
  </si>
  <si>
    <t>sample * sp3</t>
  </si>
  <si>
    <t xml:space="preserve">Exc mCherry (590) </t>
  </si>
  <si>
    <t>blank cells (1)</t>
  </si>
  <si>
    <t>acceptor (mCherry, 2)</t>
  </si>
  <si>
    <t>b1</t>
  </si>
  <si>
    <t>b2</t>
  </si>
  <si>
    <t>Rex=</t>
  </si>
  <si>
    <t>E*fA</t>
  </si>
  <si>
    <t>ref_mcherry</t>
  </si>
  <si>
    <t>QA</t>
  </si>
  <si>
    <t>Rex</t>
  </si>
  <si>
    <t>Qa=</t>
  </si>
  <si>
    <t>QD=</t>
  </si>
  <si>
    <t>mcherry</t>
  </si>
  <si>
    <t>Rex calculation</t>
  </si>
  <si>
    <t>(gewogen gemiddelde)</t>
  </si>
  <si>
    <t>sum</t>
  </si>
  <si>
    <t>unmixed sp3</t>
  </si>
  <si>
    <t>unmixed SE</t>
  </si>
  <si>
    <t>intensity</t>
  </si>
  <si>
    <t xml:space="preserve">blank cells 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</si>
  <si>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</si>
  <si>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</si>
  <si>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</si>
  <si>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</si>
  <si>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</si>
  <si>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</si>
  <si>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</si>
  <si>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</si>
  <si>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</si>
  <si>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</si>
  <si>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det</t>
  </si>
  <si>
    <t>a-1</t>
  </si>
  <si>
    <t>b-1</t>
  </si>
  <si>
    <t>c-1</t>
  </si>
  <si>
    <t>d-1</t>
  </si>
  <si>
    <t>e-1</t>
  </si>
  <si>
    <t>f-1</t>
  </si>
  <si>
    <t>a1</t>
  </si>
  <si>
    <t>a2</t>
  </si>
  <si>
    <t>a3</t>
  </si>
  <si>
    <t>calc</t>
  </si>
  <si>
    <t>diff</t>
  </si>
  <si>
    <t>sp1</t>
  </si>
  <si>
    <t>sp2</t>
  </si>
  <si>
    <t>mKO</t>
  </si>
  <si>
    <t>mCherry</t>
  </si>
  <si>
    <t>mCherry ref</t>
  </si>
  <si>
    <t>sp3</t>
  </si>
  <si>
    <t>blank</t>
  </si>
  <si>
    <r>
      <t>ref_</t>
    </r>
    <r>
      <rPr>
        <sz val="10"/>
        <rFont val="Arial"/>
        <family val="2"/>
      </rPr>
      <t>neongreen</t>
    </r>
  </si>
  <si>
    <r>
      <rPr>
        <sz val="10"/>
        <rFont val="Arial"/>
        <family val="2"/>
      </rPr>
      <t>nGreen</t>
    </r>
    <r>
      <rPr>
        <sz val="10"/>
        <rFont val="Arial"/>
        <family val="2"/>
      </rPr>
      <t xml:space="preserve"> ref</t>
    </r>
  </si>
  <si>
    <r>
      <t>Rex*</t>
    </r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</si>
  <si>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</si>
  <si>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t>donor (NG, 3)</t>
  </si>
  <si>
    <t>Exc NG (538)</t>
  </si>
  <si>
    <t>NG</t>
  </si>
  <si>
    <t>Exc NG (495)</t>
  </si>
  <si>
    <t>Sample</t>
  </si>
  <si>
    <t>excitation =587</t>
  </si>
  <si>
    <t>Exc (495)</t>
  </si>
  <si>
    <t>1. Raw Data</t>
  </si>
  <si>
    <t>Copy paste your spectral emission data for the donor and acceptor</t>
  </si>
  <si>
    <t>2. Minus PBS</t>
  </si>
  <si>
    <t>Make sure the PBS emission measurement data are substracted from all reference,</t>
  </si>
  <si>
    <t>and sample data</t>
  </si>
  <si>
    <t>3. Data</t>
  </si>
  <si>
    <t>Copy paste the reference sample data (as value) to the indicated spaces in the sheet.</t>
  </si>
  <si>
    <t>The sheet will substract the cellular background from the acceptor and donor measurements</t>
  </si>
  <si>
    <t>Blank cells</t>
  </si>
  <si>
    <t>Donor Reference</t>
  </si>
  <si>
    <t>Below the reference spectra will be plotted in a graph, Inspect them for obvious defects.</t>
  </si>
  <si>
    <t>3. data</t>
  </si>
  <si>
    <t>Copy paste the sample data (as value) to the indicated space in the sheet</t>
  </si>
  <si>
    <t>Sample data</t>
  </si>
  <si>
    <t>4. Results</t>
  </si>
  <si>
    <t xml:space="preserve">Using the provided reference data the sample spectra will be unmixed and the </t>
  </si>
  <si>
    <t>The sheet will have plotted the unmixed spectral data composed of the:</t>
  </si>
  <si>
    <t>Donor Spectrum**</t>
  </si>
  <si>
    <t>Acceptor Spectrum**</t>
  </si>
  <si>
    <t>Calculated spectrum</t>
  </si>
  <si>
    <t>Measured spectrum</t>
  </si>
  <si>
    <t>Donor only spectrum</t>
  </si>
  <si>
    <t>Acceptor only spectrum</t>
  </si>
  <si>
    <t>Sensitized emission spectrum</t>
  </si>
  <si>
    <t>The plotted unmixing differences give a sense of the quality of measurements and unmixing</t>
  </si>
  <si>
    <t>The ideal experiment will give an unmixing difference of 0.</t>
  </si>
  <si>
    <t>Samples showing large variations should be considered to be rejected.</t>
  </si>
  <si>
    <t>At the bottom of the sheet and in the next sheet the calculated EfA values are presented</t>
  </si>
  <si>
    <t>5. Summary</t>
  </si>
  <si>
    <t>Copy paste the EfA values in the summary of measured samples</t>
  </si>
  <si>
    <t>Repeat the steps 3-5 with new sample data</t>
  </si>
  <si>
    <t>*For a detailed decription of the used calculations see Alexeeva et al 2010 supplementary information.</t>
  </si>
  <si>
    <t>Note that the "raw data" is the averaged spectrum from the platereader.</t>
  </si>
  <si>
    <t>Instructions for using the Platereader mNG-mCh data unmixing sheet</t>
  </si>
  <si>
    <t>Blank Cells</t>
  </si>
  <si>
    <t>Acceptor Reference</t>
  </si>
  <si>
    <t>Positive control peri-tandem</t>
  </si>
  <si>
    <t>Negative control IM-OM</t>
  </si>
  <si>
    <t>PBS</t>
  </si>
  <si>
    <t>fraction of sensitized emission will be calculated in in this sheet and Exc 495 and Exc 590*.</t>
  </si>
  <si>
    <t>**The individual inmixing data points can be found in sheets Exc 495 and Exc 590</t>
  </si>
  <si>
    <t>Interaction</t>
  </si>
  <si>
    <t>Plasmid1</t>
  </si>
  <si>
    <t>Plasmid 2</t>
  </si>
  <si>
    <t>Background Ref</t>
  </si>
  <si>
    <t>pTHV037</t>
  </si>
  <si>
    <t>pSAV057</t>
  </si>
  <si>
    <t>Acceptor Ref</t>
  </si>
  <si>
    <t>pGV030</t>
  </si>
  <si>
    <t>Donor Ref</t>
  </si>
  <si>
    <t>pNM003</t>
  </si>
  <si>
    <t>Positive control</t>
  </si>
  <si>
    <t>pNM004</t>
  </si>
  <si>
    <t>Negative Control</t>
  </si>
  <si>
    <t>Acceptor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</si>
</sst>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5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i/>
      <sz val="10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8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5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6" fillId="0" borderId="0" xfId="0" applyFont="1" applyBorder="1"/>
    <xf numFmtId="0" fontId="7" fillId="0" borderId="0" xfId="0" applyFont="1" applyFill="1" applyBorder="1"/>
    <xf numFmtId="1" fontId="7" fillId="0" borderId="0" xfId="0" applyNumberFormat="1" applyFont="1" applyBorder="1"/>
    <xf numFmtId="0" fontId="7" fillId="0" borderId="9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1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8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4" fillId="0" borderId="0" xfId="0" applyFont="1"/>
    <xf numFmtId="0" fontId="4" fillId="0" borderId="0" xfId="0" applyFont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4" fillId="0" borderId="0" xfId="0" applyNumberFormat="1" applyFont="1"/>
    <xf numFmtId="165" fontId="13" fillId="0" borderId="0" xfId="0" applyNumberFormat="1" applyFont="1"/>
    <xf numFmtId="0" fontId="4" fillId="0" borderId="0" xfId="0" applyFont="1" applyFill="1" applyBorder="1"/>
    <xf numFmtId="0" fontId="4" fillId="0" borderId="0" xfId="0" applyNumberFormat="1" applyFont="1" applyBorder="1"/>
    <xf numFmtId="0" fontId="4" fillId="0" borderId="5" xfId="0" applyFont="1" applyBorder="1"/>
    <xf numFmtId="1" fontId="7" fillId="0" borderId="0" xfId="0" applyNumberFormat="1" applyFont="1" applyFill="1" applyBorder="1"/>
    <xf numFmtId="1" fontId="7" fillId="0" borderId="4" xfId="0" applyNumberFormat="1" applyFont="1" applyFill="1" applyBorder="1"/>
    <xf numFmtId="0" fontId="7" fillId="0" borderId="4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0" fillId="0" borderId="4" xfId="0" applyFill="1" applyBorder="1"/>
    <xf numFmtId="164" fontId="15" fillId="0" borderId="0" xfId="0" applyNumberFormat="1" applyFont="1" applyFill="1" applyBorder="1"/>
    <xf numFmtId="164" fontId="6" fillId="0" borderId="0" xfId="0" applyNumberFormat="1" applyFont="1" applyFill="1" applyBorder="1"/>
    <xf numFmtId="0" fontId="4" fillId="0" borderId="0" xfId="0" quotePrefix="1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/>
    <xf numFmtId="0" fontId="4" fillId="0" borderId="0" xfId="0" applyFont="1" applyFill="1"/>
    <xf numFmtId="0" fontId="2" fillId="0" borderId="0" xfId="637" applyFill="1"/>
    <xf numFmtId="0" fontId="0" fillId="0" borderId="0" xfId="0" applyFill="1"/>
    <xf numFmtId="0" fontId="2" fillId="2" borderId="0" xfId="637" applyFill="1"/>
    <xf numFmtId="0" fontId="7" fillId="2" borderId="0" xfId="0" applyFont="1" applyFill="1"/>
    <xf numFmtId="0" fontId="4" fillId="2" borderId="0" xfId="0" applyFont="1" applyFill="1"/>
    <xf numFmtId="0" fontId="17" fillId="0" borderId="0" xfId="0" applyFont="1" applyFill="1" applyBorder="1"/>
    <xf numFmtId="165" fontId="6" fillId="0" borderId="0" xfId="0" applyNumberFormat="1" applyFont="1" applyFill="1" applyBorder="1"/>
    <xf numFmtId="0" fontId="9" fillId="0" borderId="0" xfId="0" applyFont="1" applyFill="1"/>
    <xf numFmtId="0" fontId="18" fillId="3" borderId="1" xfId="0" applyFont="1" applyFill="1" applyBorder="1"/>
    <xf numFmtId="0" fontId="19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0" fillId="3" borderId="4" xfId="0" applyFont="1" applyFill="1" applyBorder="1"/>
    <xf numFmtId="0" fontId="20" fillId="3" borderId="0" xfId="0" applyFont="1" applyFill="1" applyBorder="1"/>
    <xf numFmtId="0" fontId="20" fillId="4" borderId="0" xfId="0" applyFont="1" applyFill="1" applyBorder="1"/>
    <xf numFmtId="0" fontId="20" fillId="5" borderId="0" xfId="0" applyFont="1" applyFill="1" applyBorder="1"/>
    <xf numFmtId="0" fontId="20" fillId="6" borderId="0" xfId="0" applyFont="1" applyFill="1" applyBorder="1"/>
    <xf numFmtId="0" fontId="20" fillId="7" borderId="0" xfId="0" applyFont="1" applyFill="1" applyBorder="1"/>
    <xf numFmtId="0" fontId="21" fillId="3" borderId="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20" fillId="3" borderId="12" xfId="0" applyFont="1" applyFill="1" applyBorder="1"/>
    <xf numFmtId="0" fontId="0" fillId="3" borderId="13" xfId="0" applyFill="1" applyBorder="1"/>
    <xf numFmtId="0" fontId="9" fillId="4" borderId="0" xfId="0" applyFont="1" applyFill="1"/>
    <xf numFmtId="0" fontId="7" fillId="4" borderId="0" xfId="0" applyFont="1" applyFill="1"/>
    <xf numFmtId="0" fontId="2" fillId="4" borderId="0" xfId="637" applyFill="1"/>
    <xf numFmtId="0" fontId="0" fillId="4" borderId="0" xfId="0" applyFill="1"/>
    <xf numFmtId="0" fontId="10" fillId="4" borderId="0" xfId="0" applyFont="1" applyFill="1"/>
    <xf numFmtId="0" fontId="4" fillId="4" borderId="0" xfId="0" applyFont="1" applyFill="1"/>
    <xf numFmtId="0" fontId="7" fillId="5" borderId="0" xfId="0" applyFont="1" applyFill="1"/>
    <xf numFmtId="0" fontId="2" fillId="5" borderId="0" xfId="637" applyFill="1"/>
    <xf numFmtId="0" fontId="4" fillId="5" borderId="0" xfId="0" applyFont="1" applyFill="1"/>
    <xf numFmtId="0" fontId="7" fillId="6" borderId="0" xfId="0" applyFont="1" applyFill="1"/>
    <xf numFmtId="0" fontId="2" fillId="6" borderId="0" xfId="637" applyFill="1"/>
    <xf numFmtId="0" fontId="4" fillId="6" borderId="0" xfId="0" applyFont="1" applyFill="1"/>
    <xf numFmtId="0" fontId="0" fillId="6" borderId="0" xfId="0" applyFill="1"/>
    <xf numFmtId="0" fontId="16" fillId="5" borderId="0" xfId="0" applyFont="1" applyFill="1"/>
    <xf numFmtId="1" fontId="7" fillId="4" borderId="0" xfId="0" applyNumberFormat="1" applyFont="1" applyFill="1"/>
    <xf numFmtId="0" fontId="6" fillId="0" borderId="1" xfId="0" applyFont="1" applyBorder="1"/>
    <xf numFmtId="0" fontId="6" fillId="0" borderId="4" xfId="0" quotePrefix="1" applyFont="1" applyBorder="1"/>
    <xf numFmtId="0" fontId="4" fillId="0" borderId="4" xfId="0" applyFont="1" applyBorder="1"/>
    <xf numFmtId="0" fontId="22" fillId="0" borderId="4" xfId="0" applyFont="1" applyBorder="1"/>
    <xf numFmtId="0" fontId="22" fillId="0" borderId="0" xfId="0" applyFont="1" applyBorder="1"/>
    <xf numFmtId="0" fontId="22" fillId="0" borderId="5" xfId="0" applyFont="1" applyBorder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5" xfId="0" applyFont="1" applyFill="1" applyBorder="1"/>
    <xf numFmtId="0" fontId="4" fillId="0" borderId="4" xfId="0" applyFont="1" applyFill="1" applyBorder="1"/>
    <xf numFmtId="0" fontId="22" fillId="0" borderId="4" xfId="0" applyFont="1" applyFill="1" applyBorder="1"/>
    <xf numFmtId="0" fontId="23" fillId="0" borderId="0" xfId="0" applyFont="1" applyFill="1" applyBorder="1"/>
    <xf numFmtId="0" fontId="23" fillId="0" borderId="5" xfId="0" applyFont="1" applyFill="1" applyBorder="1"/>
    <xf numFmtId="0" fontId="0" fillId="0" borderId="5" xfId="0" applyFill="1" applyBorder="1"/>
    <xf numFmtId="0" fontId="23" fillId="0" borderId="4" xfId="0" applyFont="1" applyFill="1" applyBorder="1"/>
    <xf numFmtId="0" fontId="7" fillId="7" borderId="0" xfId="0" applyFont="1" applyFill="1"/>
    <xf numFmtId="0" fontId="4" fillId="7" borderId="0" xfId="0" applyFont="1" applyFill="1"/>
    <xf numFmtId="0" fontId="6" fillId="0" borderId="4" xfId="0" applyFont="1" applyBorder="1"/>
    <xf numFmtId="0" fontId="6" fillId="0" borderId="5" xfId="0" applyFont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7" borderId="0" xfId="0" applyFont="1" applyFill="1"/>
    <xf numFmtId="0" fontId="20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9" fillId="8" borderId="0" xfId="0" applyFont="1" applyFill="1"/>
    <xf numFmtId="0" fontId="7" fillId="8" borderId="0" xfId="0" applyFont="1" applyFill="1"/>
    <xf numFmtId="0" fontId="24" fillId="0" borderId="0" xfId="637" applyFont="1" applyFill="1"/>
    <xf numFmtId="0" fontId="24" fillId="4" borderId="0" xfId="637" applyFont="1" applyFill="1"/>
    <xf numFmtId="0" fontId="24" fillId="5" borderId="0" xfId="637" applyFont="1" applyFill="1"/>
    <xf numFmtId="0" fontId="24" fillId="6" borderId="0" xfId="637" applyFont="1" applyFill="1"/>
    <xf numFmtId="0" fontId="24" fillId="2" borderId="0" xfId="637" applyFont="1" applyFill="1"/>
    <xf numFmtId="0" fontId="2" fillId="8" borderId="0" xfId="637" applyFill="1"/>
    <xf numFmtId="0" fontId="0" fillId="0" borderId="14" xfId="0" applyFill="1" applyBorder="1"/>
    <xf numFmtId="0" fontId="16" fillId="0" borderId="6" xfId="0" applyFont="1" applyFill="1" applyBorder="1"/>
    <xf numFmtId="165" fontId="6" fillId="0" borderId="6" xfId="0" applyNumberFormat="1" applyFont="1" applyFill="1" applyBorder="1"/>
    <xf numFmtId="165" fontId="4" fillId="0" borderId="15" xfId="0" applyNumberFormat="1" applyFont="1" applyFill="1" applyBorder="1"/>
    <xf numFmtId="0" fontId="0" fillId="0" borderId="8" xfId="0" applyFill="1" applyBorder="1"/>
    <xf numFmtId="0" fontId="16" fillId="0" borderId="0" xfId="0" applyFont="1" applyFill="1" applyBorder="1"/>
    <xf numFmtId="165" fontId="4" fillId="0" borderId="16" xfId="0" applyNumberFormat="1" applyFont="1" applyFill="1" applyBorder="1"/>
    <xf numFmtId="0" fontId="1" fillId="0" borderId="0" xfId="1086" applyFont="1" applyFill="1" applyBorder="1"/>
    <xf numFmtId="164" fontId="4" fillId="0" borderId="16" xfId="0" applyNumberFormat="1" applyFont="1" applyFill="1" applyBorder="1"/>
    <xf numFmtId="0" fontId="16" fillId="0" borderId="0" xfId="1086" applyFont="1" applyFill="1" applyBorder="1"/>
    <xf numFmtId="0" fontId="0" fillId="0" borderId="17" xfId="0" applyFill="1" applyBorder="1"/>
    <xf numFmtId="0" fontId="0" fillId="0" borderId="18" xfId="1086" applyFont="1" applyFill="1" applyBorder="1"/>
    <xf numFmtId="0" fontId="0" fillId="0" borderId="18" xfId="0" applyFill="1" applyBorder="1"/>
    <xf numFmtId="0" fontId="16" fillId="0" borderId="18" xfId="0" applyFont="1" applyFill="1" applyBorder="1"/>
    <xf numFmtId="164" fontId="6" fillId="0" borderId="18" xfId="0" applyNumberFormat="1" applyFont="1" applyFill="1" applyBorder="1"/>
    <xf numFmtId="164" fontId="4" fillId="0" borderId="19" xfId="0" applyNumberFormat="1" applyFont="1" applyFill="1" applyBorder="1"/>
    <xf numFmtId="0" fontId="1" fillId="0" borderId="6" xfId="1086" applyFill="1" applyBorder="1"/>
    <xf numFmtId="0" fontId="4" fillId="0" borderId="6" xfId="0" applyFont="1" applyFill="1" applyBorder="1"/>
    <xf numFmtId="164" fontId="6" fillId="0" borderId="6" xfId="0" applyNumberFormat="1" applyFont="1" applyFill="1" applyBorder="1"/>
    <xf numFmtId="164" fontId="4" fillId="0" borderId="15" xfId="0" applyNumberFormat="1" applyFont="1" applyFill="1" applyBorder="1"/>
    <xf numFmtId="0" fontId="1" fillId="0" borderId="0" xfId="1086" applyFill="1" applyBorder="1"/>
    <xf numFmtId="0" fontId="0" fillId="0" borderId="0" xfId="1086" applyFont="1" applyFill="1" applyBorder="1"/>
    <xf numFmtId="0" fontId="0" fillId="0" borderId="6" xfId="1086" applyFont="1" applyFill="1" applyBorder="1"/>
    <xf numFmtId="0" fontId="0" fillId="0" borderId="6" xfId="0" applyFill="1" applyBorder="1"/>
    <xf numFmtId="0" fontId="1" fillId="0" borderId="18" xfId="1086" applyFill="1" applyBorder="1"/>
    <xf numFmtId="0" fontId="4" fillId="0" borderId="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6" fillId="0" borderId="16" xfId="0" applyNumberFormat="1" applyFont="1" applyFill="1" applyBorder="1"/>
    <xf numFmtId="0" fontId="7" fillId="0" borderId="18" xfId="0" applyFont="1" applyFill="1" applyBorder="1"/>
    <xf numFmtId="0" fontId="7" fillId="0" borderId="6" xfId="0" applyFont="1" applyFill="1" applyBorder="1"/>
  </cellXfs>
  <cellStyles count="10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Normal" xfId="0" builtinId="0"/>
    <cellStyle name="Normal 2" xfId="637"/>
    <cellStyle name="Normal 3" xfId="108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177259244699"/>
          <c:y val="9.5000347901664603E-2"/>
          <c:w val="0.73160366465558402"/>
          <c:h val="0.817645114863293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Data'!$N$7:$N$190</c:f>
              <c:numCache>
                <c:formatCode>General</c:formatCode>
                <c:ptCount val="18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'3 Data'!$O$7:$O$190</c:f>
              <c:numCache>
                <c:formatCode>General</c:formatCode>
                <c:ptCount val="184"/>
                <c:pt idx="0">
                  <c:v>17709.857142857141</c:v>
                </c:pt>
                <c:pt idx="1">
                  <c:v>18405.285714285714</c:v>
                </c:pt>
                <c:pt idx="2">
                  <c:v>18167.142857142859</c:v>
                </c:pt>
                <c:pt idx="3">
                  <c:v>17862.857142857141</c:v>
                </c:pt>
                <c:pt idx="4">
                  <c:v>17572.571428571428</c:v>
                </c:pt>
                <c:pt idx="5">
                  <c:v>17459</c:v>
                </c:pt>
                <c:pt idx="6">
                  <c:v>16698.857142857145</c:v>
                </c:pt>
                <c:pt idx="7">
                  <c:v>16329.142857142857</c:v>
                </c:pt>
                <c:pt idx="8">
                  <c:v>15775</c:v>
                </c:pt>
                <c:pt idx="9">
                  <c:v>15128.285714285714</c:v>
                </c:pt>
                <c:pt idx="10">
                  <c:v>14216.857142857143</c:v>
                </c:pt>
                <c:pt idx="11">
                  <c:v>13256.285714285716</c:v>
                </c:pt>
                <c:pt idx="12">
                  <c:v>13325.285714285714</c:v>
                </c:pt>
                <c:pt idx="13">
                  <c:v>12831.142857142857</c:v>
                </c:pt>
                <c:pt idx="14">
                  <c:v>12005.428571428572</c:v>
                </c:pt>
                <c:pt idx="15">
                  <c:v>11897.714285714286</c:v>
                </c:pt>
                <c:pt idx="16">
                  <c:v>11224.285714285714</c:v>
                </c:pt>
                <c:pt idx="17">
                  <c:v>10812.857142857143</c:v>
                </c:pt>
                <c:pt idx="18">
                  <c:v>10163.714285714286</c:v>
                </c:pt>
                <c:pt idx="19">
                  <c:v>10095.714285714284</c:v>
                </c:pt>
                <c:pt idx="20">
                  <c:v>9288.5714285714275</c:v>
                </c:pt>
                <c:pt idx="21">
                  <c:v>8808</c:v>
                </c:pt>
                <c:pt idx="22">
                  <c:v>8932</c:v>
                </c:pt>
                <c:pt idx="23">
                  <c:v>8719.7142857142862</c:v>
                </c:pt>
                <c:pt idx="24">
                  <c:v>8385</c:v>
                </c:pt>
                <c:pt idx="25">
                  <c:v>7947.4285714285706</c:v>
                </c:pt>
                <c:pt idx="26">
                  <c:v>7829.4285714285716</c:v>
                </c:pt>
                <c:pt idx="27">
                  <c:v>7804.5714285714284</c:v>
                </c:pt>
                <c:pt idx="28">
                  <c:v>7325.5714285714284</c:v>
                </c:pt>
                <c:pt idx="29">
                  <c:v>7387.2857142857138</c:v>
                </c:pt>
                <c:pt idx="30">
                  <c:v>7342.1428571428569</c:v>
                </c:pt>
                <c:pt idx="31">
                  <c:v>6985.5714285714294</c:v>
                </c:pt>
                <c:pt idx="32">
                  <c:v>7054.7142857142862</c:v>
                </c:pt>
                <c:pt idx="33">
                  <c:v>6823.8571428571431</c:v>
                </c:pt>
                <c:pt idx="34">
                  <c:v>6775.4285714285716</c:v>
                </c:pt>
                <c:pt idx="35">
                  <c:v>6501.8571428571431</c:v>
                </c:pt>
                <c:pt idx="36">
                  <c:v>6483.4285714285716</c:v>
                </c:pt>
                <c:pt idx="37">
                  <c:v>6145.8571428571422</c:v>
                </c:pt>
                <c:pt idx="38">
                  <c:v>6260.2857142857138</c:v>
                </c:pt>
                <c:pt idx="39">
                  <c:v>6023</c:v>
                </c:pt>
                <c:pt idx="40">
                  <c:v>5939.1428571428569</c:v>
                </c:pt>
                <c:pt idx="41">
                  <c:v>5865.2857142857138</c:v>
                </c:pt>
                <c:pt idx="42">
                  <c:v>5644.2857142857147</c:v>
                </c:pt>
                <c:pt idx="43">
                  <c:v>5597.8571428571431</c:v>
                </c:pt>
                <c:pt idx="44">
                  <c:v>5377.8571428571431</c:v>
                </c:pt>
                <c:pt idx="45">
                  <c:v>5209</c:v>
                </c:pt>
                <c:pt idx="46">
                  <c:v>5046.1428571428569</c:v>
                </c:pt>
                <c:pt idx="47">
                  <c:v>4918.7142857142853</c:v>
                </c:pt>
                <c:pt idx="48">
                  <c:v>4795.5714285714284</c:v>
                </c:pt>
                <c:pt idx="49">
                  <c:v>4866.7142857142862</c:v>
                </c:pt>
                <c:pt idx="50">
                  <c:v>4375.2857142857138</c:v>
                </c:pt>
                <c:pt idx="51">
                  <c:v>4103.7142857142853</c:v>
                </c:pt>
                <c:pt idx="52">
                  <c:v>4006.7142857142858</c:v>
                </c:pt>
                <c:pt idx="53">
                  <c:v>3748.0000000000005</c:v>
                </c:pt>
                <c:pt idx="54">
                  <c:v>3798.8571428571431</c:v>
                </c:pt>
                <c:pt idx="55">
                  <c:v>3773.7142857142858</c:v>
                </c:pt>
                <c:pt idx="56">
                  <c:v>3597.5714285714284</c:v>
                </c:pt>
                <c:pt idx="57">
                  <c:v>3384.8571428571427</c:v>
                </c:pt>
                <c:pt idx="58">
                  <c:v>3183.1428571428569</c:v>
                </c:pt>
                <c:pt idx="59">
                  <c:v>3051.8571428571431</c:v>
                </c:pt>
                <c:pt idx="60">
                  <c:v>3174.4285714285711</c:v>
                </c:pt>
                <c:pt idx="61">
                  <c:v>3102.7142857142858</c:v>
                </c:pt>
                <c:pt idx="62">
                  <c:v>2958.2857142857142</c:v>
                </c:pt>
                <c:pt idx="63">
                  <c:v>2781.1428571428573</c:v>
                </c:pt>
                <c:pt idx="64">
                  <c:v>2644</c:v>
                </c:pt>
                <c:pt idx="65">
                  <c:v>2491.4285714285711</c:v>
                </c:pt>
                <c:pt idx="66">
                  <c:v>2604</c:v>
                </c:pt>
                <c:pt idx="67">
                  <c:v>2334.1428571428573</c:v>
                </c:pt>
                <c:pt idx="68">
                  <c:v>2465.1428571428569</c:v>
                </c:pt>
                <c:pt idx="69">
                  <c:v>2270.8571428571431</c:v>
                </c:pt>
                <c:pt idx="70">
                  <c:v>2327.4285714285716</c:v>
                </c:pt>
                <c:pt idx="71">
                  <c:v>2186</c:v>
                </c:pt>
                <c:pt idx="72">
                  <c:v>2336.4285714285716</c:v>
                </c:pt>
                <c:pt idx="73">
                  <c:v>2354.4285714285716</c:v>
                </c:pt>
                <c:pt idx="74">
                  <c:v>2397.2857142857142</c:v>
                </c:pt>
                <c:pt idx="75">
                  <c:v>2260</c:v>
                </c:pt>
                <c:pt idx="76">
                  <c:v>2245.2857142857142</c:v>
                </c:pt>
                <c:pt idx="77">
                  <c:v>2363.1428571428573</c:v>
                </c:pt>
                <c:pt idx="78">
                  <c:v>2551.1428571428569</c:v>
                </c:pt>
                <c:pt idx="79">
                  <c:v>2597.5714285714284</c:v>
                </c:pt>
                <c:pt idx="80">
                  <c:v>2501.8571428571431</c:v>
                </c:pt>
                <c:pt idx="81">
                  <c:v>2447.5714285714284</c:v>
                </c:pt>
                <c:pt idx="82">
                  <c:v>2457.7142857142853</c:v>
                </c:pt>
                <c:pt idx="83">
                  <c:v>2372.7142857142858</c:v>
                </c:pt>
                <c:pt idx="84">
                  <c:v>2527.2857142857142</c:v>
                </c:pt>
                <c:pt idx="85">
                  <c:v>2492.2857142857142</c:v>
                </c:pt>
                <c:pt idx="86">
                  <c:v>2469.7142857142853</c:v>
                </c:pt>
                <c:pt idx="87">
                  <c:v>2554.1428571428569</c:v>
                </c:pt>
                <c:pt idx="88">
                  <c:v>2348.4285714285716</c:v>
                </c:pt>
                <c:pt idx="89">
                  <c:v>2541.4285714285716</c:v>
                </c:pt>
                <c:pt idx="90">
                  <c:v>2453.2857142857142</c:v>
                </c:pt>
                <c:pt idx="91">
                  <c:v>2329.7142857142858</c:v>
                </c:pt>
                <c:pt idx="92">
                  <c:v>2602.2857142857142</c:v>
                </c:pt>
                <c:pt idx="93">
                  <c:v>2646.5714285714284</c:v>
                </c:pt>
                <c:pt idx="94">
                  <c:v>2560.8571428571427</c:v>
                </c:pt>
                <c:pt idx="95">
                  <c:v>2489.7142857142858</c:v>
                </c:pt>
                <c:pt idx="96">
                  <c:v>2358.4285714285716</c:v>
                </c:pt>
                <c:pt idx="97">
                  <c:v>2409.2857142857142</c:v>
                </c:pt>
                <c:pt idx="98">
                  <c:v>2602.5714285714284</c:v>
                </c:pt>
                <c:pt idx="99">
                  <c:v>2268.2857142857142</c:v>
                </c:pt>
                <c:pt idx="100">
                  <c:v>2364.4285714285716</c:v>
                </c:pt>
                <c:pt idx="101">
                  <c:v>2218.4285714285716</c:v>
                </c:pt>
                <c:pt idx="102">
                  <c:v>2115.4285714285716</c:v>
                </c:pt>
                <c:pt idx="103">
                  <c:v>2010.1428571428569</c:v>
                </c:pt>
                <c:pt idx="104">
                  <c:v>1766.2857142857142</c:v>
                </c:pt>
                <c:pt idx="105">
                  <c:v>1913.5714285714287</c:v>
                </c:pt>
                <c:pt idx="106">
                  <c:v>2077.4285714285716</c:v>
                </c:pt>
                <c:pt idx="107">
                  <c:v>1913.5714285714284</c:v>
                </c:pt>
                <c:pt idx="108">
                  <c:v>1805</c:v>
                </c:pt>
                <c:pt idx="109">
                  <c:v>1881</c:v>
                </c:pt>
                <c:pt idx="110">
                  <c:v>2056.5714285714284</c:v>
                </c:pt>
                <c:pt idx="111">
                  <c:v>1748</c:v>
                </c:pt>
                <c:pt idx="112">
                  <c:v>1708.5714285714284</c:v>
                </c:pt>
                <c:pt idx="113">
                  <c:v>1573</c:v>
                </c:pt>
                <c:pt idx="114">
                  <c:v>1725.8571428571429</c:v>
                </c:pt>
                <c:pt idx="115">
                  <c:v>1521.1428571428571</c:v>
                </c:pt>
                <c:pt idx="116">
                  <c:v>1446.4285714285713</c:v>
                </c:pt>
                <c:pt idx="117">
                  <c:v>1609.7142857142856</c:v>
                </c:pt>
                <c:pt idx="118">
                  <c:v>1351.5714285714284</c:v>
                </c:pt>
                <c:pt idx="119">
                  <c:v>1422.8571428571429</c:v>
                </c:pt>
                <c:pt idx="120">
                  <c:v>1584.8571428571429</c:v>
                </c:pt>
                <c:pt idx="121">
                  <c:v>1414.2857142857142</c:v>
                </c:pt>
                <c:pt idx="122">
                  <c:v>1350</c:v>
                </c:pt>
                <c:pt idx="123">
                  <c:v>1266</c:v>
                </c:pt>
                <c:pt idx="124">
                  <c:v>1203.4285714285716</c:v>
                </c:pt>
                <c:pt idx="125">
                  <c:v>1061.2857142857142</c:v>
                </c:pt>
                <c:pt idx="126">
                  <c:v>1235.1428571428571</c:v>
                </c:pt>
                <c:pt idx="127">
                  <c:v>1306</c:v>
                </c:pt>
                <c:pt idx="128">
                  <c:v>1207.4285714285713</c:v>
                </c:pt>
                <c:pt idx="129">
                  <c:v>1126.2857142857142</c:v>
                </c:pt>
                <c:pt idx="130">
                  <c:v>1236.4285714285713</c:v>
                </c:pt>
                <c:pt idx="131">
                  <c:v>1097</c:v>
                </c:pt>
                <c:pt idx="132">
                  <c:v>1093</c:v>
                </c:pt>
                <c:pt idx="133">
                  <c:v>1145.5714285714287</c:v>
                </c:pt>
                <c:pt idx="134">
                  <c:v>937.14285714285722</c:v>
                </c:pt>
                <c:pt idx="135">
                  <c:v>1080.2857142857142</c:v>
                </c:pt>
                <c:pt idx="136">
                  <c:v>847.85714285714289</c:v>
                </c:pt>
                <c:pt idx="137">
                  <c:v>922.14285714285711</c:v>
                </c:pt>
                <c:pt idx="138">
                  <c:v>895.42857142857133</c:v>
                </c:pt>
                <c:pt idx="139">
                  <c:v>978.14285714285711</c:v>
                </c:pt>
                <c:pt idx="140">
                  <c:v>940.14285714285722</c:v>
                </c:pt>
                <c:pt idx="141">
                  <c:v>835.28571428571433</c:v>
                </c:pt>
                <c:pt idx="142">
                  <c:v>876.71428571428578</c:v>
                </c:pt>
                <c:pt idx="143">
                  <c:v>885.42857142857144</c:v>
                </c:pt>
                <c:pt idx="144">
                  <c:v>816.28571428571433</c:v>
                </c:pt>
                <c:pt idx="145">
                  <c:v>804.57142857142856</c:v>
                </c:pt>
                <c:pt idx="146">
                  <c:v>750.14285714285711</c:v>
                </c:pt>
                <c:pt idx="147">
                  <c:v>975.42857142857133</c:v>
                </c:pt>
                <c:pt idx="148">
                  <c:v>923.85714285714289</c:v>
                </c:pt>
                <c:pt idx="149">
                  <c:v>676</c:v>
                </c:pt>
                <c:pt idx="150">
                  <c:v>781.14285714285711</c:v>
                </c:pt>
                <c:pt idx="151">
                  <c:v>718.71428571428567</c:v>
                </c:pt>
                <c:pt idx="152">
                  <c:v>697</c:v>
                </c:pt>
                <c:pt idx="153">
                  <c:v>812</c:v>
                </c:pt>
                <c:pt idx="154">
                  <c:v>635.57142857142856</c:v>
                </c:pt>
                <c:pt idx="155">
                  <c:v>585</c:v>
                </c:pt>
                <c:pt idx="156">
                  <c:v>692.71428571428567</c:v>
                </c:pt>
                <c:pt idx="157">
                  <c:v>902.28571428571433</c:v>
                </c:pt>
                <c:pt idx="158">
                  <c:v>696.14285714285722</c:v>
                </c:pt>
                <c:pt idx="159">
                  <c:v>588.71428571428578</c:v>
                </c:pt>
                <c:pt idx="160">
                  <c:v>662.85714285714289</c:v>
                </c:pt>
                <c:pt idx="161">
                  <c:v>674.85714285714289</c:v>
                </c:pt>
                <c:pt idx="162">
                  <c:v>470</c:v>
                </c:pt>
                <c:pt idx="163">
                  <c:v>584.71428571428567</c:v>
                </c:pt>
                <c:pt idx="164">
                  <c:v>577.57142857142856</c:v>
                </c:pt>
                <c:pt idx="165">
                  <c:v>488.42857142857144</c:v>
                </c:pt>
                <c:pt idx="166">
                  <c:v>491.14285714285722</c:v>
                </c:pt>
                <c:pt idx="167">
                  <c:v>457.99999999999994</c:v>
                </c:pt>
                <c:pt idx="168">
                  <c:v>486.42857142857144</c:v>
                </c:pt>
                <c:pt idx="169">
                  <c:v>509.42857142857139</c:v>
                </c:pt>
                <c:pt idx="170">
                  <c:v>576.57142857142867</c:v>
                </c:pt>
                <c:pt idx="171">
                  <c:v>526</c:v>
                </c:pt>
                <c:pt idx="172">
                  <c:v>433.85714285714289</c:v>
                </c:pt>
                <c:pt idx="173">
                  <c:v>429.28571428571422</c:v>
                </c:pt>
                <c:pt idx="174">
                  <c:v>380.28571428571428</c:v>
                </c:pt>
                <c:pt idx="175">
                  <c:v>398.57142857142861</c:v>
                </c:pt>
                <c:pt idx="176">
                  <c:v>307.14285714285711</c:v>
                </c:pt>
                <c:pt idx="177">
                  <c:v>272.28571428571433</c:v>
                </c:pt>
                <c:pt idx="178">
                  <c:v>531.14285714285711</c:v>
                </c:pt>
                <c:pt idx="179">
                  <c:v>388.28571428571433</c:v>
                </c:pt>
                <c:pt idx="180">
                  <c:v>302.14285714285711</c:v>
                </c:pt>
                <c:pt idx="181">
                  <c:v>429.14285714285711</c:v>
                </c:pt>
                <c:pt idx="182">
                  <c:v>387.28571428571428</c:v>
                </c:pt>
                <c:pt idx="183">
                  <c:v>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8E-44CD-A839-63F3B018CD5A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mCherry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1879.1428571428571</c:v>
                </c:pt>
                <c:pt idx="1">
                  <c:v>1878.2857142857142</c:v>
                </c:pt>
                <c:pt idx="2">
                  <c:v>1945.1428571428573</c:v>
                </c:pt>
                <c:pt idx="3">
                  <c:v>1989.0000000000002</c:v>
                </c:pt>
                <c:pt idx="4">
                  <c:v>1822.7142857142858</c:v>
                </c:pt>
                <c:pt idx="5">
                  <c:v>1840.8571428571427</c:v>
                </c:pt>
                <c:pt idx="6">
                  <c:v>1809.4285714285713</c:v>
                </c:pt>
                <c:pt idx="7">
                  <c:v>1861.8571428571429</c:v>
                </c:pt>
                <c:pt idx="8">
                  <c:v>1806.8571428571429</c:v>
                </c:pt>
                <c:pt idx="9">
                  <c:v>1786.7142857142858</c:v>
                </c:pt>
                <c:pt idx="10">
                  <c:v>1838.1428571428571</c:v>
                </c:pt>
                <c:pt idx="11">
                  <c:v>1699.8571428571429</c:v>
                </c:pt>
                <c:pt idx="12">
                  <c:v>1741.8571428571429</c:v>
                </c:pt>
                <c:pt idx="13">
                  <c:v>1608.1428571428571</c:v>
                </c:pt>
                <c:pt idx="14">
                  <c:v>1686.1428571428571</c:v>
                </c:pt>
                <c:pt idx="15">
                  <c:v>1452.7142857142858</c:v>
                </c:pt>
                <c:pt idx="16">
                  <c:v>1543.2857142857142</c:v>
                </c:pt>
                <c:pt idx="17">
                  <c:v>1552.2857142857142</c:v>
                </c:pt>
                <c:pt idx="18">
                  <c:v>1465.7142857142856</c:v>
                </c:pt>
                <c:pt idx="19">
                  <c:v>1413.2857142857142</c:v>
                </c:pt>
                <c:pt idx="20">
                  <c:v>1400.5714285714287</c:v>
                </c:pt>
                <c:pt idx="21">
                  <c:v>1384.7142857142858</c:v>
                </c:pt>
                <c:pt idx="22">
                  <c:v>1400</c:v>
                </c:pt>
                <c:pt idx="23">
                  <c:v>1327</c:v>
                </c:pt>
                <c:pt idx="24">
                  <c:v>1396</c:v>
                </c:pt>
                <c:pt idx="25">
                  <c:v>1280.7142857142856</c:v>
                </c:pt>
                <c:pt idx="26">
                  <c:v>1206.4285714285713</c:v>
                </c:pt>
                <c:pt idx="27">
                  <c:v>1183.7142857142856</c:v>
                </c:pt>
                <c:pt idx="28">
                  <c:v>1147.7142857142858</c:v>
                </c:pt>
                <c:pt idx="29">
                  <c:v>1146.4285714285716</c:v>
                </c:pt>
                <c:pt idx="30">
                  <c:v>1161.8571428571427</c:v>
                </c:pt>
                <c:pt idx="31">
                  <c:v>1129.5714285714287</c:v>
                </c:pt>
                <c:pt idx="32">
                  <c:v>1153.1428571428571</c:v>
                </c:pt>
                <c:pt idx="33">
                  <c:v>1066.5714285714287</c:v>
                </c:pt>
                <c:pt idx="34">
                  <c:v>1025.7142857142858</c:v>
                </c:pt>
                <c:pt idx="35">
                  <c:v>1059.1428571428571</c:v>
                </c:pt>
                <c:pt idx="36">
                  <c:v>1044.4285714285716</c:v>
                </c:pt>
                <c:pt idx="37">
                  <c:v>1017.8571428571429</c:v>
                </c:pt>
                <c:pt idx="38">
                  <c:v>920.71428571428567</c:v>
                </c:pt>
                <c:pt idx="39">
                  <c:v>1035.8571428571429</c:v>
                </c:pt>
                <c:pt idx="40">
                  <c:v>977.85714285714289</c:v>
                </c:pt>
                <c:pt idx="41">
                  <c:v>926.71428571428578</c:v>
                </c:pt>
                <c:pt idx="42">
                  <c:v>851.85714285714289</c:v>
                </c:pt>
                <c:pt idx="43">
                  <c:v>966.71428571428567</c:v>
                </c:pt>
                <c:pt idx="44">
                  <c:v>908.71428571428567</c:v>
                </c:pt>
                <c:pt idx="45">
                  <c:v>908.71428571428567</c:v>
                </c:pt>
                <c:pt idx="46">
                  <c:v>760.28571428571433</c:v>
                </c:pt>
                <c:pt idx="47">
                  <c:v>793.71428571428567</c:v>
                </c:pt>
                <c:pt idx="48">
                  <c:v>861</c:v>
                </c:pt>
                <c:pt idx="49">
                  <c:v>847.28571428571422</c:v>
                </c:pt>
                <c:pt idx="50">
                  <c:v>877.14285714285722</c:v>
                </c:pt>
                <c:pt idx="51">
                  <c:v>802</c:v>
                </c:pt>
                <c:pt idx="52">
                  <c:v>792.28571428571433</c:v>
                </c:pt>
                <c:pt idx="53">
                  <c:v>805.28571428571433</c:v>
                </c:pt>
                <c:pt idx="54">
                  <c:v>766.85714285714278</c:v>
                </c:pt>
                <c:pt idx="55">
                  <c:v>670.42857142857144</c:v>
                </c:pt>
                <c:pt idx="56">
                  <c:v>699.85714285714289</c:v>
                </c:pt>
                <c:pt idx="57">
                  <c:v>749.28571428571433</c:v>
                </c:pt>
                <c:pt idx="58">
                  <c:v>736.14285714285711</c:v>
                </c:pt>
                <c:pt idx="59">
                  <c:v>623.71428571428578</c:v>
                </c:pt>
                <c:pt idx="60">
                  <c:v>809.28571428571422</c:v>
                </c:pt>
                <c:pt idx="61">
                  <c:v>659.28571428571433</c:v>
                </c:pt>
                <c:pt idx="62">
                  <c:v>622.71428571428578</c:v>
                </c:pt>
                <c:pt idx="63">
                  <c:v>593.42857142857133</c:v>
                </c:pt>
                <c:pt idx="64">
                  <c:v>711.57142857142856</c:v>
                </c:pt>
                <c:pt idx="65">
                  <c:v>565.28571428571422</c:v>
                </c:pt>
                <c:pt idx="66">
                  <c:v>663.71428571428578</c:v>
                </c:pt>
                <c:pt idx="67">
                  <c:v>567.28571428571433</c:v>
                </c:pt>
                <c:pt idx="68">
                  <c:v>592.57142857142867</c:v>
                </c:pt>
                <c:pt idx="69">
                  <c:v>561.71428571428578</c:v>
                </c:pt>
                <c:pt idx="70">
                  <c:v>567.42857142857144</c:v>
                </c:pt>
                <c:pt idx="71">
                  <c:v>549.28571428571433</c:v>
                </c:pt>
                <c:pt idx="72">
                  <c:v>445.42857142857144</c:v>
                </c:pt>
                <c:pt idx="73">
                  <c:v>540.14285714285711</c:v>
                </c:pt>
                <c:pt idx="74">
                  <c:v>458.71428571428572</c:v>
                </c:pt>
                <c:pt idx="75">
                  <c:v>468.85714285714289</c:v>
                </c:pt>
                <c:pt idx="76">
                  <c:v>406.85714285714283</c:v>
                </c:pt>
                <c:pt idx="77">
                  <c:v>473.71428571428578</c:v>
                </c:pt>
                <c:pt idx="78">
                  <c:v>523.71428571428567</c:v>
                </c:pt>
                <c:pt idx="79">
                  <c:v>447.14285714285711</c:v>
                </c:pt>
                <c:pt idx="80">
                  <c:v>427.14285714285717</c:v>
                </c:pt>
                <c:pt idx="81">
                  <c:v>460.57142857142861</c:v>
                </c:pt>
                <c:pt idx="82">
                  <c:v>354</c:v>
                </c:pt>
                <c:pt idx="83">
                  <c:v>376</c:v>
                </c:pt>
                <c:pt idx="84">
                  <c:v>341.71428571428567</c:v>
                </c:pt>
                <c:pt idx="85">
                  <c:v>400</c:v>
                </c:pt>
                <c:pt idx="86">
                  <c:v>316.71428571428572</c:v>
                </c:pt>
                <c:pt idx="87">
                  <c:v>416.85714285714283</c:v>
                </c:pt>
                <c:pt idx="88">
                  <c:v>350.14285714285711</c:v>
                </c:pt>
                <c:pt idx="89">
                  <c:v>259</c:v>
                </c:pt>
                <c:pt idx="90">
                  <c:v>353.57142857142856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8E-44CD-A839-63F3B018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08160"/>
        <c:axId val="76109696"/>
      </c:scatterChart>
      <c:valAx>
        <c:axId val="76108160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109696"/>
        <c:crosses val="autoZero"/>
        <c:crossBetween val="midCat"/>
        <c:majorUnit val="50"/>
        <c:minorUnit val="1"/>
      </c:valAx>
      <c:valAx>
        <c:axId val="76109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10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7965367965368"/>
          <c:y val="0.02"/>
          <c:w val="0.506493506493506"/>
          <c:h val="0.1350002128112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207674462533"/>
          <c:y val="9.4527822449386095E-2"/>
          <c:w val="0.73276131956389201"/>
          <c:h val="0.880000065995900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Data'!$I$7:$I$190</c:f>
              <c:numCache>
                <c:formatCode>General</c:formatCode>
                <c:ptCount val="18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'3 Data'!$J$7:$J$190</c:f>
              <c:numCache>
                <c:formatCode>General</c:formatCode>
                <c:ptCount val="184"/>
                <c:pt idx="0">
                  <c:v>28864.166666666668</c:v>
                </c:pt>
                <c:pt idx="1">
                  <c:v>28371.547619047615</c:v>
                </c:pt>
                <c:pt idx="2">
                  <c:v>29101.047619047618</c:v>
                </c:pt>
                <c:pt idx="3">
                  <c:v>28731.238095238095</c:v>
                </c:pt>
                <c:pt idx="4">
                  <c:v>27685.690476190473</c:v>
                </c:pt>
                <c:pt idx="5">
                  <c:v>27143.761904761905</c:v>
                </c:pt>
                <c:pt idx="6">
                  <c:v>26644.071428571431</c:v>
                </c:pt>
                <c:pt idx="7">
                  <c:v>25092.214285714286</c:v>
                </c:pt>
                <c:pt idx="8">
                  <c:v>24467.857142857145</c:v>
                </c:pt>
                <c:pt idx="9">
                  <c:v>23192.190476190473</c:v>
                </c:pt>
                <c:pt idx="10">
                  <c:v>22031.90476190476</c:v>
                </c:pt>
                <c:pt idx="11">
                  <c:v>20952.476190476191</c:v>
                </c:pt>
                <c:pt idx="12">
                  <c:v>20174.071428571428</c:v>
                </c:pt>
                <c:pt idx="13">
                  <c:v>19635.119047619046</c:v>
                </c:pt>
                <c:pt idx="14">
                  <c:v>18719.166666666668</c:v>
                </c:pt>
                <c:pt idx="15">
                  <c:v>18393.333333333332</c:v>
                </c:pt>
                <c:pt idx="16">
                  <c:v>16829.833333333332</c:v>
                </c:pt>
                <c:pt idx="17">
                  <c:v>15634.666666666668</c:v>
                </c:pt>
                <c:pt idx="18">
                  <c:v>15318.190476190477</c:v>
                </c:pt>
                <c:pt idx="19">
                  <c:v>14772.857142857141</c:v>
                </c:pt>
                <c:pt idx="20">
                  <c:v>13865.071428571428</c:v>
                </c:pt>
                <c:pt idx="21">
                  <c:v>13252.214285714286</c:v>
                </c:pt>
                <c:pt idx="22">
                  <c:v>13256.357142857143</c:v>
                </c:pt>
                <c:pt idx="23">
                  <c:v>12525.880952380952</c:v>
                </c:pt>
                <c:pt idx="24">
                  <c:v>12069.904761904763</c:v>
                </c:pt>
                <c:pt idx="25">
                  <c:v>11977.857142857143</c:v>
                </c:pt>
                <c:pt idx="26">
                  <c:v>11714.785714285714</c:v>
                </c:pt>
                <c:pt idx="27">
                  <c:v>11088.238095238095</c:v>
                </c:pt>
                <c:pt idx="28">
                  <c:v>10413.45238095238</c:v>
                </c:pt>
                <c:pt idx="29">
                  <c:v>10662.071428571429</c:v>
                </c:pt>
                <c:pt idx="30">
                  <c:v>10386.571428571428</c:v>
                </c:pt>
                <c:pt idx="31">
                  <c:v>10198.45238095238</c:v>
                </c:pt>
                <c:pt idx="32">
                  <c:v>10106.5</c:v>
                </c:pt>
                <c:pt idx="33">
                  <c:v>9667.2142857142862</c:v>
                </c:pt>
                <c:pt idx="34">
                  <c:v>9636.0476190476202</c:v>
                </c:pt>
                <c:pt idx="35">
                  <c:v>9388.8333333333339</c:v>
                </c:pt>
                <c:pt idx="36">
                  <c:v>8989.2142857142862</c:v>
                </c:pt>
                <c:pt idx="37">
                  <c:v>8940.5238095238092</c:v>
                </c:pt>
                <c:pt idx="38">
                  <c:v>8909.4047619047633</c:v>
                </c:pt>
                <c:pt idx="39">
                  <c:v>8492.0952380952367</c:v>
                </c:pt>
                <c:pt idx="40">
                  <c:v>8186.0000000000009</c:v>
                </c:pt>
                <c:pt idx="41">
                  <c:v>8037.9047619047633</c:v>
                </c:pt>
                <c:pt idx="42">
                  <c:v>7573.7142857142862</c:v>
                </c:pt>
                <c:pt idx="43">
                  <c:v>7680.9285714285716</c:v>
                </c:pt>
                <c:pt idx="44">
                  <c:v>7439.9047619047633</c:v>
                </c:pt>
                <c:pt idx="45">
                  <c:v>7151.4523809523798</c:v>
                </c:pt>
                <c:pt idx="46">
                  <c:v>6678.1190476190477</c:v>
                </c:pt>
                <c:pt idx="47">
                  <c:v>6762.7380952380954</c:v>
                </c:pt>
                <c:pt idx="48">
                  <c:v>6254.4047619047615</c:v>
                </c:pt>
                <c:pt idx="49">
                  <c:v>6084.833333333333</c:v>
                </c:pt>
                <c:pt idx="50">
                  <c:v>5856.4761904761899</c:v>
                </c:pt>
                <c:pt idx="51">
                  <c:v>5811.9047619047615</c:v>
                </c:pt>
                <c:pt idx="52">
                  <c:v>5373.6190476190477</c:v>
                </c:pt>
                <c:pt idx="53">
                  <c:v>5332.1428571428569</c:v>
                </c:pt>
                <c:pt idx="54">
                  <c:v>4905.4523809523807</c:v>
                </c:pt>
                <c:pt idx="55">
                  <c:v>4806.4523809523807</c:v>
                </c:pt>
                <c:pt idx="56">
                  <c:v>4459.7857142857138</c:v>
                </c:pt>
                <c:pt idx="57">
                  <c:v>4064.7380952380959</c:v>
                </c:pt>
                <c:pt idx="58">
                  <c:v>4058.7380952380959</c:v>
                </c:pt>
                <c:pt idx="59">
                  <c:v>3808.7142857142853</c:v>
                </c:pt>
                <c:pt idx="60">
                  <c:v>3628.5476190476193</c:v>
                </c:pt>
                <c:pt idx="61">
                  <c:v>3668.4523809523812</c:v>
                </c:pt>
                <c:pt idx="62">
                  <c:v>3393.2619047619046</c:v>
                </c:pt>
                <c:pt idx="63">
                  <c:v>3006.9047619047624</c:v>
                </c:pt>
                <c:pt idx="64">
                  <c:v>3034.333333333333</c:v>
                </c:pt>
                <c:pt idx="65">
                  <c:v>2856.4047619047619</c:v>
                </c:pt>
                <c:pt idx="66">
                  <c:v>2957</c:v>
                </c:pt>
                <c:pt idx="67">
                  <c:v>2853.761904761905</c:v>
                </c:pt>
                <c:pt idx="68">
                  <c:v>2522.5952380952376</c:v>
                </c:pt>
                <c:pt idx="69">
                  <c:v>2562.9047619047624</c:v>
                </c:pt>
                <c:pt idx="70">
                  <c:v>2463.6904761904761</c:v>
                </c:pt>
                <c:pt idx="71">
                  <c:v>2270.8095238095239</c:v>
                </c:pt>
                <c:pt idx="72">
                  <c:v>2239.9047619047624</c:v>
                </c:pt>
                <c:pt idx="73">
                  <c:v>2343.261904761905</c:v>
                </c:pt>
                <c:pt idx="74">
                  <c:v>1947.4285714285713</c:v>
                </c:pt>
                <c:pt idx="75">
                  <c:v>1882.4761904761908</c:v>
                </c:pt>
                <c:pt idx="76">
                  <c:v>1896.7380952380952</c:v>
                </c:pt>
                <c:pt idx="77">
                  <c:v>1757.9523809523807</c:v>
                </c:pt>
                <c:pt idx="78">
                  <c:v>1878.785714285714</c:v>
                </c:pt>
                <c:pt idx="79">
                  <c:v>1810.5476190476193</c:v>
                </c:pt>
                <c:pt idx="80">
                  <c:v>1516.9761904761906</c:v>
                </c:pt>
                <c:pt idx="81">
                  <c:v>1644.261904761905</c:v>
                </c:pt>
                <c:pt idx="82">
                  <c:v>1409.3095238095236</c:v>
                </c:pt>
                <c:pt idx="83">
                  <c:v>1458.2619047619046</c:v>
                </c:pt>
                <c:pt idx="84">
                  <c:v>1380.1428571428573</c:v>
                </c:pt>
                <c:pt idx="85">
                  <c:v>1335.1428571428569</c:v>
                </c:pt>
                <c:pt idx="86">
                  <c:v>1141.5238095238094</c:v>
                </c:pt>
                <c:pt idx="87">
                  <c:v>1301.3333333333335</c:v>
                </c:pt>
                <c:pt idx="88">
                  <c:v>1223.3095238095236</c:v>
                </c:pt>
                <c:pt idx="89">
                  <c:v>1199.5</c:v>
                </c:pt>
                <c:pt idx="90">
                  <c:v>1354.5</c:v>
                </c:pt>
                <c:pt idx="91">
                  <c:v>938.38095238095229</c:v>
                </c:pt>
                <c:pt idx="92">
                  <c:v>949.64285714285711</c:v>
                </c:pt>
                <c:pt idx="93">
                  <c:v>930.90476190476193</c:v>
                </c:pt>
                <c:pt idx="94">
                  <c:v>968.54761904761904</c:v>
                </c:pt>
                <c:pt idx="95">
                  <c:v>929.42857142857144</c:v>
                </c:pt>
                <c:pt idx="96">
                  <c:v>915.26190476190459</c:v>
                </c:pt>
                <c:pt idx="97">
                  <c:v>834.40476190476181</c:v>
                </c:pt>
                <c:pt idx="98">
                  <c:v>924.142857142857</c:v>
                </c:pt>
                <c:pt idx="99">
                  <c:v>792.95238095238108</c:v>
                </c:pt>
                <c:pt idx="100">
                  <c:v>751.02380952380963</c:v>
                </c:pt>
                <c:pt idx="101">
                  <c:v>726.2619047619047</c:v>
                </c:pt>
                <c:pt idx="102">
                  <c:v>723.07142857142856</c:v>
                </c:pt>
                <c:pt idx="103">
                  <c:v>859.19047619047603</c:v>
                </c:pt>
                <c:pt idx="104">
                  <c:v>695.09523809523819</c:v>
                </c:pt>
                <c:pt idx="105">
                  <c:v>648.59523809523819</c:v>
                </c:pt>
                <c:pt idx="106">
                  <c:v>591.61904761904759</c:v>
                </c:pt>
                <c:pt idx="107">
                  <c:v>515.09523809523819</c:v>
                </c:pt>
                <c:pt idx="108">
                  <c:v>489.76190476190482</c:v>
                </c:pt>
                <c:pt idx="109">
                  <c:v>532.83333333333326</c:v>
                </c:pt>
                <c:pt idx="110">
                  <c:v>456.33333333333337</c:v>
                </c:pt>
                <c:pt idx="111">
                  <c:v>540.61904761904771</c:v>
                </c:pt>
                <c:pt idx="112">
                  <c:v>515.40476190476193</c:v>
                </c:pt>
                <c:pt idx="113">
                  <c:v>513.38095238095241</c:v>
                </c:pt>
                <c:pt idx="114">
                  <c:v>424</c:v>
                </c:pt>
                <c:pt idx="115">
                  <c:v>512.19047619047615</c:v>
                </c:pt>
                <c:pt idx="116">
                  <c:v>423.07142857142856</c:v>
                </c:pt>
                <c:pt idx="117">
                  <c:v>324.5</c:v>
                </c:pt>
                <c:pt idx="118">
                  <c:v>399.69047619047626</c:v>
                </c:pt>
                <c:pt idx="119">
                  <c:v>321.73809523809518</c:v>
                </c:pt>
                <c:pt idx="120">
                  <c:v>305.57142857142856</c:v>
                </c:pt>
                <c:pt idx="121">
                  <c:v>289.59523809523807</c:v>
                </c:pt>
                <c:pt idx="122">
                  <c:v>351.1904761904762</c:v>
                </c:pt>
                <c:pt idx="123">
                  <c:v>281.23809523809518</c:v>
                </c:pt>
                <c:pt idx="124">
                  <c:v>287.47619047619054</c:v>
                </c:pt>
                <c:pt idx="125">
                  <c:v>361.66666666666663</c:v>
                </c:pt>
                <c:pt idx="126">
                  <c:v>225.04761904761909</c:v>
                </c:pt>
                <c:pt idx="127">
                  <c:v>287.45238095238091</c:v>
                </c:pt>
                <c:pt idx="128">
                  <c:v>333.2380952380953</c:v>
                </c:pt>
                <c:pt idx="129">
                  <c:v>90.666666666666657</c:v>
                </c:pt>
                <c:pt idx="130">
                  <c:v>286.57142857142856</c:v>
                </c:pt>
                <c:pt idx="131">
                  <c:v>94.023809523809518</c:v>
                </c:pt>
                <c:pt idx="132">
                  <c:v>223.04761904761904</c:v>
                </c:pt>
                <c:pt idx="133">
                  <c:v>179.19047619047618</c:v>
                </c:pt>
                <c:pt idx="134">
                  <c:v>303.35714285714289</c:v>
                </c:pt>
                <c:pt idx="135">
                  <c:v>288.09523809523807</c:v>
                </c:pt>
                <c:pt idx="136">
                  <c:v>187.47619047619048</c:v>
                </c:pt>
                <c:pt idx="137">
                  <c:v>143.30952380952385</c:v>
                </c:pt>
                <c:pt idx="138">
                  <c:v>108.28571428571428</c:v>
                </c:pt>
                <c:pt idx="139">
                  <c:v>331.1904761904762</c:v>
                </c:pt>
                <c:pt idx="140">
                  <c:v>211.90476190476187</c:v>
                </c:pt>
                <c:pt idx="141">
                  <c:v>207.21428571428572</c:v>
                </c:pt>
                <c:pt idx="142">
                  <c:v>241.5952380952381</c:v>
                </c:pt>
                <c:pt idx="143">
                  <c:v>159.71428571428569</c:v>
                </c:pt>
                <c:pt idx="144">
                  <c:v>164.5</c:v>
                </c:pt>
                <c:pt idx="145">
                  <c:v>160.78571428571428</c:v>
                </c:pt>
                <c:pt idx="146">
                  <c:v>20.761904761904759</c:v>
                </c:pt>
                <c:pt idx="147">
                  <c:v>20.690476190476147</c:v>
                </c:pt>
                <c:pt idx="148">
                  <c:v>207.38095238095241</c:v>
                </c:pt>
                <c:pt idx="149">
                  <c:v>107.21428571428574</c:v>
                </c:pt>
                <c:pt idx="150">
                  <c:v>181.26190476190473</c:v>
                </c:pt>
                <c:pt idx="151">
                  <c:v>116.21428571428572</c:v>
                </c:pt>
                <c:pt idx="152">
                  <c:v>75.166666666666671</c:v>
                </c:pt>
                <c:pt idx="153">
                  <c:v>209.45238095238096</c:v>
                </c:pt>
                <c:pt idx="154">
                  <c:v>12.333333333333343</c:v>
                </c:pt>
                <c:pt idx="155">
                  <c:v>127.52380952380953</c:v>
                </c:pt>
                <c:pt idx="156">
                  <c:v>183.61904761904759</c:v>
                </c:pt>
                <c:pt idx="157">
                  <c:v>254.42857142857144</c:v>
                </c:pt>
                <c:pt idx="158">
                  <c:v>53.142857142857139</c:v>
                </c:pt>
                <c:pt idx="159">
                  <c:v>62.428571428571431</c:v>
                </c:pt>
                <c:pt idx="160">
                  <c:v>118.57142857142856</c:v>
                </c:pt>
                <c:pt idx="161">
                  <c:v>25</c:v>
                </c:pt>
                <c:pt idx="162">
                  <c:v>62.452380952380963</c:v>
                </c:pt>
                <c:pt idx="163">
                  <c:v>-13.666666666666657</c:v>
                </c:pt>
                <c:pt idx="164">
                  <c:v>112.35714285714286</c:v>
                </c:pt>
                <c:pt idx="165">
                  <c:v>35.738095238095241</c:v>
                </c:pt>
                <c:pt idx="166">
                  <c:v>76.88095238095238</c:v>
                </c:pt>
                <c:pt idx="167">
                  <c:v>-98.142857142857139</c:v>
                </c:pt>
                <c:pt idx="168">
                  <c:v>103.14285714285712</c:v>
                </c:pt>
                <c:pt idx="169">
                  <c:v>65.523809523809518</c:v>
                </c:pt>
                <c:pt idx="170">
                  <c:v>136.47619047619048</c:v>
                </c:pt>
                <c:pt idx="171">
                  <c:v>255.33333333333331</c:v>
                </c:pt>
                <c:pt idx="172">
                  <c:v>127.83333333333334</c:v>
                </c:pt>
                <c:pt idx="173">
                  <c:v>183.95238095238096</c:v>
                </c:pt>
                <c:pt idx="174">
                  <c:v>-7.309523809523796</c:v>
                </c:pt>
                <c:pt idx="175">
                  <c:v>0.6190476190476204</c:v>
                </c:pt>
                <c:pt idx="176">
                  <c:v>13.61904761904762</c:v>
                </c:pt>
                <c:pt idx="177">
                  <c:v>82.309523809523796</c:v>
                </c:pt>
                <c:pt idx="178">
                  <c:v>-99.857142857142861</c:v>
                </c:pt>
                <c:pt idx="179">
                  <c:v>54.404761904761912</c:v>
                </c:pt>
                <c:pt idx="180">
                  <c:v>-35.761904761904759</c:v>
                </c:pt>
                <c:pt idx="181">
                  <c:v>-84.809523809523796</c:v>
                </c:pt>
                <c:pt idx="182">
                  <c:v>153.83333333333331</c:v>
                </c:pt>
                <c:pt idx="183">
                  <c:v>-14.523809523809518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6-4488-A67E-6A8AF07BA139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mCherry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Data'!$K$7:$K$102</c:f>
              <c:numCache>
                <c:formatCode>General</c:formatCode>
                <c:ptCount val="96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'3 Data'!$L$7:$L$102</c:f>
              <c:numCache>
                <c:formatCode>General</c:formatCode>
                <c:ptCount val="96"/>
                <c:pt idx="0">
                  <c:v>-8.3035714285714164</c:v>
                </c:pt>
                <c:pt idx="1">
                  <c:v>27.946428571428584</c:v>
                </c:pt>
                <c:pt idx="2">
                  <c:v>27.892857142857139</c:v>
                </c:pt>
                <c:pt idx="3">
                  <c:v>-29.267857142857139</c:v>
                </c:pt>
                <c:pt idx="4">
                  <c:v>48.303571428571416</c:v>
                </c:pt>
                <c:pt idx="5">
                  <c:v>7.1071428571428612</c:v>
                </c:pt>
                <c:pt idx="6">
                  <c:v>-0.5892857142857082</c:v>
                </c:pt>
                <c:pt idx="7">
                  <c:v>25.910714285714292</c:v>
                </c:pt>
                <c:pt idx="8">
                  <c:v>48.892857142857139</c:v>
                </c:pt>
                <c:pt idx="9">
                  <c:v>26.267857142857139</c:v>
                </c:pt>
                <c:pt idx="10">
                  <c:v>-3.7857142857142918</c:v>
                </c:pt>
                <c:pt idx="11">
                  <c:v>6.9642857142857082</c:v>
                </c:pt>
                <c:pt idx="12">
                  <c:v>25.928571428571431</c:v>
                </c:pt>
                <c:pt idx="13">
                  <c:v>21.125</c:v>
                </c:pt>
                <c:pt idx="14">
                  <c:v>29.892857142857139</c:v>
                </c:pt>
                <c:pt idx="15">
                  <c:v>33.25</c:v>
                </c:pt>
                <c:pt idx="16">
                  <c:v>21.714285714285708</c:v>
                </c:pt>
                <c:pt idx="17">
                  <c:v>18.964285714285708</c:v>
                </c:pt>
                <c:pt idx="18">
                  <c:v>16.821428571428569</c:v>
                </c:pt>
                <c:pt idx="19">
                  <c:v>22.267857142857139</c:v>
                </c:pt>
                <c:pt idx="20">
                  <c:v>-42.285714285714285</c:v>
                </c:pt>
                <c:pt idx="21">
                  <c:v>-37.660714285714285</c:v>
                </c:pt>
                <c:pt idx="22">
                  <c:v>17.303571428571431</c:v>
                </c:pt>
                <c:pt idx="23">
                  <c:v>-10.910714285714292</c:v>
                </c:pt>
                <c:pt idx="24">
                  <c:v>35.767857142857139</c:v>
                </c:pt>
                <c:pt idx="25">
                  <c:v>-15.428571428571431</c:v>
                </c:pt>
                <c:pt idx="26">
                  <c:v>8.5892857142857082</c:v>
                </c:pt>
                <c:pt idx="27">
                  <c:v>-18.678571428571431</c:v>
                </c:pt>
                <c:pt idx="28">
                  <c:v>-32.428571428571431</c:v>
                </c:pt>
                <c:pt idx="29">
                  <c:v>21</c:v>
                </c:pt>
                <c:pt idx="30">
                  <c:v>-11.071428571428569</c:v>
                </c:pt>
                <c:pt idx="31">
                  <c:v>18.017857142857139</c:v>
                </c:pt>
                <c:pt idx="32">
                  <c:v>-4.3035714285714306</c:v>
                </c:pt>
                <c:pt idx="33">
                  <c:v>-22.696428571428569</c:v>
                </c:pt>
                <c:pt idx="34">
                  <c:v>-14.714285714285708</c:v>
                </c:pt>
                <c:pt idx="35">
                  <c:v>-47.642857142857146</c:v>
                </c:pt>
                <c:pt idx="36">
                  <c:v>28.303571428571431</c:v>
                </c:pt>
                <c:pt idx="37">
                  <c:v>12.857142857142861</c:v>
                </c:pt>
                <c:pt idx="38">
                  <c:v>-29.892857142857146</c:v>
                </c:pt>
                <c:pt idx="39">
                  <c:v>23.714285714285708</c:v>
                </c:pt>
                <c:pt idx="40">
                  <c:v>24</c:v>
                </c:pt>
                <c:pt idx="41">
                  <c:v>-17.017857142857139</c:v>
                </c:pt>
                <c:pt idx="42">
                  <c:v>5.5714285714285694</c:v>
                </c:pt>
                <c:pt idx="43">
                  <c:v>-41.142857142857146</c:v>
                </c:pt>
                <c:pt idx="44">
                  <c:v>-29.607142857142854</c:v>
                </c:pt>
                <c:pt idx="45">
                  <c:v>19.642857142857139</c:v>
                </c:pt>
                <c:pt idx="46">
                  <c:v>-5.6964285714285694</c:v>
                </c:pt>
                <c:pt idx="47">
                  <c:v>50.107142857142861</c:v>
                </c:pt>
                <c:pt idx="48">
                  <c:v>18.946428571428569</c:v>
                </c:pt>
                <c:pt idx="49">
                  <c:v>15.714285714285708</c:v>
                </c:pt>
                <c:pt idx="50">
                  <c:v>24.732142857142861</c:v>
                </c:pt>
                <c:pt idx="51">
                  <c:v>1.3571428571428612</c:v>
                </c:pt>
                <c:pt idx="52">
                  <c:v>48.107142857142861</c:v>
                </c:pt>
                <c:pt idx="53">
                  <c:v>1.1428571428571459</c:v>
                </c:pt>
                <c:pt idx="54">
                  <c:v>-17.696428571428569</c:v>
                </c:pt>
                <c:pt idx="55">
                  <c:v>29.553571428571431</c:v>
                </c:pt>
                <c:pt idx="56">
                  <c:v>-4.1428571428571459</c:v>
                </c:pt>
                <c:pt idx="57">
                  <c:v>37.517857142857139</c:v>
                </c:pt>
                <c:pt idx="58">
                  <c:v>-16.107142857142861</c:v>
                </c:pt>
                <c:pt idx="59">
                  <c:v>-9.0892857142857153</c:v>
                </c:pt>
                <c:pt idx="60">
                  <c:v>-21.303571428571431</c:v>
                </c:pt>
                <c:pt idx="61">
                  <c:v>-6.9285714285714235</c:v>
                </c:pt>
                <c:pt idx="62">
                  <c:v>-40.928571428571431</c:v>
                </c:pt>
                <c:pt idx="63">
                  <c:v>28.607142857142861</c:v>
                </c:pt>
                <c:pt idx="64">
                  <c:v>-6.1964285714285694</c:v>
                </c:pt>
                <c:pt idx="65">
                  <c:v>15.839285714285708</c:v>
                </c:pt>
                <c:pt idx="66">
                  <c:v>21.357142857142854</c:v>
                </c:pt>
                <c:pt idx="67">
                  <c:v>30.535714285714285</c:v>
                </c:pt>
                <c:pt idx="68">
                  <c:v>-21.446428571428569</c:v>
                </c:pt>
                <c:pt idx="69">
                  <c:v>37.928571428571431</c:v>
                </c:pt>
                <c:pt idx="70">
                  <c:v>7.5892857142857153</c:v>
                </c:pt>
                <c:pt idx="71">
                  <c:v>21.482142857142854</c:v>
                </c:pt>
                <c:pt idx="72">
                  <c:v>-11.053571428571431</c:v>
                </c:pt>
                <c:pt idx="73">
                  <c:v>42.589285714285708</c:v>
                </c:pt>
                <c:pt idx="74">
                  <c:v>3.1607142857142847</c:v>
                </c:pt>
                <c:pt idx="75">
                  <c:v>-40.910714285714285</c:v>
                </c:pt>
                <c:pt idx="76">
                  <c:v>20.821428571428569</c:v>
                </c:pt>
                <c:pt idx="77">
                  <c:v>-2.0714285714285694</c:v>
                </c:pt>
                <c:pt idx="78">
                  <c:v>-7.2321428571428541</c:v>
                </c:pt>
                <c:pt idx="79">
                  <c:v>-15.017857142857146</c:v>
                </c:pt>
                <c:pt idx="80">
                  <c:v>43.75</c:v>
                </c:pt>
                <c:pt idx="81">
                  <c:v>2.0714285714285694</c:v>
                </c:pt>
                <c:pt idx="82">
                  <c:v>4.2142857142857153</c:v>
                </c:pt>
                <c:pt idx="83">
                  <c:v>-13.535714285714285</c:v>
                </c:pt>
                <c:pt idx="84">
                  <c:v>-6.375</c:v>
                </c:pt>
                <c:pt idx="85">
                  <c:v>21.160714285714285</c:v>
                </c:pt>
                <c:pt idx="86">
                  <c:v>36.482142857142861</c:v>
                </c:pt>
                <c:pt idx="87">
                  <c:v>20.035714285714292</c:v>
                </c:pt>
                <c:pt idx="88">
                  <c:v>7.8214285714285694</c:v>
                </c:pt>
                <c:pt idx="89">
                  <c:v>11.732142857142854</c:v>
                </c:pt>
                <c:pt idx="90">
                  <c:v>4.3392857142857153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46-4488-A67E-6A8AF07B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09952"/>
        <c:axId val="83711488"/>
      </c:scatterChart>
      <c:valAx>
        <c:axId val="83709952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711488"/>
        <c:crosses val="autoZero"/>
        <c:crossBetween val="midCat"/>
        <c:majorUnit val="50"/>
        <c:minorUnit val="1"/>
      </c:valAx>
      <c:valAx>
        <c:axId val="8371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709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913793103448298"/>
          <c:y val="1.9900516467699601E-2"/>
          <c:w val="0.50431034482758597"/>
          <c:h val="0.134328168656337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0429184549"/>
          <c:y val="9.40594627815248E-2"/>
          <c:w val="0.73390557939914203"/>
          <c:h val="0.81949642463377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Data'!$E$7:$E$190</c:f>
              <c:numCache>
                <c:formatCode>General</c:formatCode>
                <c:ptCount val="18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'3 Data'!$F$7:$F$190</c:f>
              <c:numCache>
                <c:formatCode>General</c:formatCode>
                <c:ptCount val="184"/>
                <c:pt idx="0">
                  <c:v>53.833333333333258</c:v>
                </c:pt>
                <c:pt idx="1">
                  <c:v>1.8809523809525217</c:v>
                </c:pt>
                <c:pt idx="2">
                  <c:v>-70.619047619047478</c:v>
                </c:pt>
                <c:pt idx="3">
                  <c:v>-59.761904761904589</c:v>
                </c:pt>
                <c:pt idx="4">
                  <c:v>-84.309523809523853</c:v>
                </c:pt>
                <c:pt idx="5">
                  <c:v>-15.404761904761926</c:v>
                </c:pt>
                <c:pt idx="6">
                  <c:v>130.73809523809541</c:v>
                </c:pt>
                <c:pt idx="7">
                  <c:v>-55.119047619047478</c:v>
                </c:pt>
                <c:pt idx="8">
                  <c:v>-17.64285714285711</c:v>
                </c:pt>
                <c:pt idx="9">
                  <c:v>-41.14285714285711</c:v>
                </c:pt>
                <c:pt idx="10">
                  <c:v>-141.76190476190476</c:v>
                </c:pt>
                <c:pt idx="11">
                  <c:v>116.14285714285717</c:v>
                </c:pt>
                <c:pt idx="12">
                  <c:v>-71.595238095238017</c:v>
                </c:pt>
                <c:pt idx="13">
                  <c:v>-33.880952380952522</c:v>
                </c:pt>
                <c:pt idx="14">
                  <c:v>72.000000000000057</c:v>
                </c:pt>
                <c:pt idx="15">
                  <c:v>-78.333333333333371</c:v>
                </c:pt>
                <c:pt idx="16">
                  <c:v>38.5</c:v>
                </c:pt>
                <c:pt idx="17">
                  <c:v>-53.166666666666742</c:v>
                </c:pt>
                <c:pt idx="18">
                  <c:v>105.35714285714289</c:v>
                </c:pt>
                <c:pt idx="19">
                  <c:v>50.190476190476147</c:v>
                </c:pt>
                <c:pt idx="20">
                  <c:v>-32.595238095238074</c:v>
                </c:pt>
                <c:pt idx="21">
                  <c:v>14.380952380952522</c:v>
                </c:pt>
                <c:pt idx="22">
                  <c:v>29.85714285714289</c:v>
                </c:pt>
                <c:pt idx="23">
                  <c:v>-167.78571428571422</c:v>
                </c:pt>
                <c:pt idx="24">
                  <c:v>-60.261904761904589</c:v>
                </c:pt>
                <c:pt idx="25">
                  <c:v>29.35714285714289</c:v>
                </c:pt>
                <c:pt idx="26">
                  <c:v>-10.714285714285779</c:v>
                </c:pt>
                <c:pt idx="27">
                  <c:v>-63.428571428571331</c:v>
                </c:pt>
                <c:pt idx="28">
                  <c:v>-116.21428571428578</c:v>
                </c:pt>
                <c:pt idx="29">
                  <c:v>27.238095238095411</c:v>
                </c:pt>
                <c:pt idx="30">
                  <c:v>-131.42857142857133</c:v>
                </c:pt>
                <c:pt idx="31">
                  <c:v>-83.547619047619037</c:v>
                </c:pt>
                <c:pt idx="32">
                  <c:v>-47.833333333333258</c:v>
                </c:pt>
                <c:pt idx="33">
                  <c:v>-65.285714285714221</c:v>
                </c:pt>
                <c:pt idx="34">
                  <c:v>33.380952380952522</c:v>
                </c:pt>
                <c:pt idx="35">
                  <c:v>30.833333333333258</c:v>
                </c:pt>
                <c:pt idx="36">
                  <c:v>-186.45238095238096</c:v>
                </c:pt>
                <c:pt idx="37">
                  <c:v>-74.976190476190368</c:v>
                </c:pt>
                <c:pt idx="38">
                  <c:v>18.738095238095411</c:v>
                </c:pt>
                <c:pt idx="39">
                  <c:v>-33.404761904761926</c:v>
                </c:pt>
                <c:pt idx="40">
                  <c:v>-72.333333333333258</c:v>
                </c:pt>
                <c:pt idx="41">
                  <c:v>-137.42857142857133</c:v>
                </c:pt>
                <c:pt idx="42">
                  <c:v>13.047619047619037</c:v>
                </c:pt>
                <c:pt idx="43">
                  <c:v>40.928571428571331</c:v>
                </c:pt>
                <c:pt idx="44">
                  <c:v>32.738095238095411</c:v>
                </c:pt>
                <c:pt idx="45">
                  <c:v>-60.214285714285779</c:v>
                </c:pt>
                <c:pt idx="46">
                  <c:v>-29.880952380952522</c:v>
                </c:pt>
                <c:pt idx="47">
                  <c:v>-59.595238095238074</c:v>
                </c:pt>
                <c:pt idx="48">
                  <c:v>6.9047619047619264</c:v>
                </c:pt>
                <c:pt idx="49">
                  <c:v>-50.333333333333258</c:v>
                </c:pt>
                <c:pt idx="50">
                  <c:v>-95.523809523809405</c:v>
                </c:pt>
                <c:pt idx="51">
                  <c:v>79.071428571428442</c:v>
                </c:pt>
                <c:pt idx="52">
                  <c:v>60.619047619047478</c:v>
                </c:pt>
                <c:pt idx="53">
                  <c:v>146.30952380952385</c:v>
                </c:pt>
                <c:pt idx="54">
                  <c:v>61.285714285714221</c:v>
                </c:pt>
                <c:pt idx="55">
                  <c:v>-1.0476190476190368</c:v>
                </c:pt>
                <c:pt idx="56">
                  <c:v>-111.38095238095252</c:v>
                </c:pt>
                <c:pt idx="57">
                  <c:v>9.0714285714286689</c:v>
                </c:pt>
                <c:pt idx="58">
                  <c:v>-100.42857142857133</c:v>
                </c:pt>
                <c:pt idx="59">
                  <c:v>27.047619047619037</c:v>
                </c:pt>
                <c:pt idx="60">
                  <c:v>-58.785714285714221</c:v>
                </c:pt>
                <c:pt idx="61">
                  <c:v>73.452380952381077</c:v>
                </c:pt>
                <c:pt idx="62">
                  <c:v>158.7619047619047</c:v>
                </c:pt>
                <c:pt idx="63">
                  <c:v>71.738095238095411</c:v>
                </c:pt>
                <c:pt idx="64">
                  <c:v>67.833333333333258</c:v>
                </c:pt>
                <c:pt idx="65">
                  <c:v>105.07142857142867</c:v>
                </c:pt>
                <c:pt idx="66">
                  <c:v>184.66666666666674</c:v>
                </c:pt>
                <c:pt idx="67">
                  <c:v>142.26190476190459</c:v>
                </c:pt>
                <c:pt idx="68">
                  <c:v>246.26190476190459</c:v>
                </c:pt>
                <c:pt idx="69">
                  <c:v>397.40476190476193</c:v>
                </c:pt>
                <c:pt idx="70">
                  <c:v>338.35714285714289</c:v>
                </c:pt>
                <c:pt idx="71">
                  <c:v>331.14285714285711</c:v>
                </c:pt>
                <c:pt idx="72">
                  <c:v>413.90476190476193</c:v>
                </c:pt>
                <c:pt idx="73">
                  <c:v>335.76190476190459</c:v>
                </c:pt>
                <c:pt idx="74">
                  <c:v>346.26190476190459</c:v>
                </c:pt>
                <c:pt idx="75">
                  <c:v>440.80952380952385</c:v>
                </c:pt>
                <c:pt idx="76">
                  <c:v>464.90476190476193</c:v>
                </c:pt>
                <c:pt idx="77">
                  <c:v>416.28571428571422</c:v>
                </c:pt>
                <c:pt idx="78">
                  <c:v>740.95238095238074</c:v>
                </c:pt>
                <c:pt idx="79">
                  <c:v>806.54761904761904</c:v>
                </c:pt>
                <c:pt idx="80">
                  <c:v>727.64285714285711</c:v>
                </c:pt>
                <c:pt idx="81">
                  <c:v>802.92857142857133</c:v>
                </c:pt>
                <c:pt idx="82">
                  <c:v>829.9761904761906</c:v>
                </c:pt>
                <c:pt idx="83">
                  <c:v>639.92857142857133</c:v>
                </c:pt>
                <c:pt idx="84">
                  <c:v>825.64285714285722</c:v>
                </c:pt>
                <c:pt idx="85">
                  <c:v>910.80952380952351</c:v>
                </c:pt>
                <c:pt idx="86">
                  <c:v>744.35714285714289</c:v>
                </c:pt>
                <c:pt idx="87">
                  <c:v>868.83333333333326</c:v>
                </c:pt>
                <c:pt idx="88">
                  <c:v>780.64285714285711</c:v>
                </c:pt>
                <c:pt idx="89">
                  <c:v>944.83333333333314</c:v>
                </c:pt>
                <c:pt idx="90">
                  <c:v>1016.4999999999999</c:v>
                </c:pt>
                <c:pt idx="91">
                  <c:v>967.21428571428578</c:v>
                </c:pt>
                <c:pt idx="92">
                  <c:v>846.14285714285711</c:v>
                </c:pt>
                <c:pt idx="93">
                  <c:v>881.07142857142867</c:v>
                </c:pt>
                <c:pt idx="94">
                  <c:v>1098.547619047619</c:v>
                </c:pt>
                <c:pt idx="95">
                  <c:v>904.2619047619047</c:v>
                </c:pt>
                <c:pt idx="96">
                  <c:v>764.42857142857133</c:v>
                </c:pt>
                <c:pt idx="97">
                  <c:v>875.07142857142856</c:v>
                </c:pt>
                <c:pt idx="98">
                  <c:v>821.142857142857</c:v>
                </c:pt>
                <c:pt idx="99">
                  <c:v>781.61904761904759</c:v>
                </c:pt>
                <c:pt idx="100">
                  <c:v>936.85714285714289</c:v>
                </c:pt>
                <c:pt idx="101">
                  <c:v>933.26190476190459</c:v>
                </c:pt>
                <c:pt idx="102">
                  <c:v>992.57142857142856</c:v>
                </c:pt>
                <c:pt idx="103">
                  <c:v>820.35714285714278</c:v>
                </c:pt>
                <c:pt idx="104">
                  <c:v>825.2619047619047</c:v>
                </c:pt>
                <c:pt idx="105">
                  <c:v>873.76190476190459</c:v>
                </c:pt>
                <c:pt idx="106">
                  <c:v>744.95238095238108</c:v>
                </c:pt>
                <c:pt idx="107">
                  <c:v>881.09523809523819</c:v>
                </c:pt>
                <c:pt idx="108">
                  <c:v>831.59523809523807</c:v>
                </c:pt>
                <c:pt idx="109">
                  <c:v>711</c:v>
                </c:pt>
                <c:pt idx="110">
                  <c:v>815.50000000000011</c:v>
                </c:pt>
                <c:pt idx="111">
                  <c:v>858.61904761904748</c:v>
                </c:pt>
                <c:pt idx="112">
                  <c:v>592.40476190476193</c:v>
                </c:pt>
                <c:pt idx="113">
                  <c:v>625.54761904761915</c:v>
                </c:pt>
                <c:pt idx="114">
                  <c:v>709.83333333333337</c:v>
                </c:pt>
                <c:pt idx="115">
                  <c:v>559.69047619047615</c:v>
                </c:pt>
                <c:pt idx="116">
                  <c:v>616.23809523809518</c:v>
                </c:pt>
                <c:pt idx="117">
                  <c:v>543.16666666666674</c:v>
                </c:pt>
                <c:pt idx="118">
                  <c:v>566.85714285714289</c:v>
                </c:pt>
                <c:pt idx="119">
                  <c:v>722.07142857142856</c:v>
                </c:pt>
                <c:pt idx="120">
                  <c:v>705.90476190476181</c:v>
                </c:pt>
                <c:pt idx="121">
                  <c:v>625.2619047619047</c:v>
                </c:pt>
                <c:pt idx="122">
                  <c:v>594.19047619047615</c:v>
                </c:pt>
                <c:pt idx="123">
                  <c:v>566.90476190476193</c:v>
                </c:pt>
                <c:pt idx="124">
                  <c:v>591.30952380952374</c:v>
                </c:pt>
                <c:pt idx="125">
                  <c:v>432.83333333333337</c:v>
                </c:pt>
                <c:pt idx="126">
                  <c:v>645.21428571428578</c:v>
                </c:pt>
                <c:pt idx="127">
                  <c:v>588.28571428571422</c:v>
                </c:pt>
                <c:pt idx="128">
                  <c:v>652.23809523809518</c:v>
                </c:pt>
                <c:pt idx="129">
                  <c:v>507.16666666666663</c:v>
                </c:pt>
                <c:pt idx="130">
                  <c:v>487.57142857142856</c:v>
                </c:pt>
                <c:pt idx="131">
                  <c:v>440.19047619047626</c:v>
                </c:pt>
                <c:pt idx="132">
                  <c:v>477.38095238095235</c:v>
                </c:pt>
                <c:pt idx="133">
                  <c:v>514.52380952380952</c:v>
                </c:pt>
                <c:pt idx="134">
                  <c:v>520.35714285714289</c:v>
                </c:pt>
                <c:pt idx="135">
                  <c:v>553.76190476190482</c:v>
                </c:pt>
                <c:pt idx="136">
                  <c:v>514.30952380952385</c:v>
                </c:pt>
                <c:pt idx="137">
                  <c:v>519.64285714285722</c:v>
                </c:pt>
                <c:pt idx="138">
                  <c:v>347.45238095238085</c:v>
                </c:pt>
                <c:pt idx="139">
                  <c:v>460.52380952380946</c:v>
                </c:pt>
                <c:pt idx="140">
                  <c:v>368.57142857142856</c:v>
                </c:pt>
                <c:pt idx="141">
                  <c:v>541.38095238095241</c:v>
                </c:pt>
                <c:pt idx="142">
                  <c:v>399.09523809523802</c:v>
                </c:pt>
                <c:pt idx="143">
                  <c:v>365.88095238095229</c:v>
                </c:pt>
                <c:pt idx="144">
                  <c:v>300</c:v>
                </c:pt>
                <c:pt idx="145">
                  <c:v>325.95238095238096</c:v>
                </c:pt>
                <c:pt idx="146">
                  <c:v>369.26190476190482</c:v>
                </c:pt>
                <c:pt idx="147">
                  <c:v>431.02380952380946</c:v>
                </c:pt>
                <c:pt idx="148">
                  <c:v>406.21428571428572</c:v>
                </c:pt>
                <c:pt idx="149">
                  <c:v>500.54761904761904</c:v>
                </c:pt>
                <c:pt idx="150">
                  <c:v>336.26190476190482</c:v>
                </c:pt>
                <c:pt idx="151">
                  <c:v>244.88095238095244</c:v>
                </c:pt>
                <c:pt idx="152">
                  <c:v>369.83333333333337</c:v>
                </c:pt>
                <c:pt idx="153">
                  <c:v>514.95238095238096</c:v>
                </c:pt>
                <c:pt idx="154">
                  <c:v>427.83333333333337</c:v>
                </c:pt>
                <c:pt idx="155">
                  <c:v>383.85714285714283</c:v>
                </c:pt>
                <c:pt idx="156">
                  <c:v>302.11904761904759</c:v>
                </c:pt>
                <c:pt idx="157">
                  <c:v>489.09523809523807</c:v>
                </c:pt>
                <c:pt idx="158">
                  <c:v>228.64285714285717</c:v>
                </c:pt>
                <c:pt idx="159">
                  <c:v>333.42857142857144</c:v>
                </c:pt>
                <c:pt idx="160">
                  <c:v>378.90476190476187</c:v>
                </c:pt>
                <c:pt idx="161">
                  <c:v>165.16666666666669</c:v>
                </c:pt>
                <c:pt idx="162">
                  <c:v>47.285714285714278</c:v>
                </c:pt>
                <c:pt idx="163">
                  <c:v>280.33333333333331</c:v>
                </c:pt>
                <c:pt idx="164">
                  <c:v>84.690476190476176</c:v>
                </c:pt>
                <c:pt idx="165">
                  <c:v>269.57142857142856</c:v>
                </c:pt>
                <c:pt idx="166">
                  <c:v>279.38095238095241</c:v>
                </c:pt>
                <c:pt idx="167">
                  <c:v>286.85714285714283</c:v>
                </c:pt>
                <c:pt idx="168">
                  <c:v>289.3095238095238</c:v>
                </c:pt>
                <c:pt idx="169">
                  <c:v>341.1904761904762</c:v>
                </c:pt>
                <c:pt idx="170">
                  <c:v>232.97619047619042</c:v>
                </c:pt>
                <c:pt idx="171">
                  <c:v>418.66666666666669</c:v>
                </c:pt>
                <c:pt idx="172">
                  <c:v>154.5</c:v>
                </c:pt>
                <c:pt idx="173">
                  <c:v>228.78571428571428</c:v>
                </c:pt>
                <c:pt idx="174">
                  <c:v>118.52380952380952</c:v>
                </c:pt>
                <c:pt idx="175">
                  <c:v>318.28571428571428</c:v>
                </c:pt>
                <c:pt idx="176">
                  <c:v>100.45238095238095</c:v>
                </c:pt>
                <c:pt idx="177">
                  <c:v>74.642857142857139</c:v>
                </c:pt>
                <c:pt idx="178">
                  <c:v>75.809523809523824</c:v>
                </c:pt>
                <c:pt idx="179">
                  <c:v>81.904761904761912</c:v>
                </c:pt>
                <c:pt idx="180">
                  <c:v>16.904761904761926</c:v>
                </c:pt>
                <c:pt idx="181">
                  <c:v>47.023809523809518</c:v>
                </c:pt>
                <c:pt idx="182">
                  <c:v>105.5</c:v>
                </c:pt>
                <c:pt idx="183">
                  <c:v>47.642857142857139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4F-4ABE-A7D9-8462E4CBB93C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mCherry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Data'!$G$7:$G$102</c:f>
              <c:numCache>
                <c:formatCode>General</c:formatCode>
                <c:ptCount val="96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'3 Data'!$H$7:$H$102</c:f>
              <c:numCache>
                <c:formatCode>General</c:formatCode>
                <c:ptCount val="96"/>
                <c:pt idx="0">
                  <c:v>3338.125</c:v>
                </c:pt>
                <c:pt idx="1">
                  <c:v>3294.0416666666665</c:v>
                </c:pt>
                <c:pt idx="2">
                  <c:v>3328.4166666666665</c:v>
                </c:pt>
                <c:pt idx="3">
                  <c:v>3434.7083333333335</c:v>
                </c:pt>
                <c:pt idx="4">
                  <c:v>3484.0416666666665</c:v>
                </c:pt>
                <c:pt idx="5">
                  <c:v>3295.4166666666665</c:v>
                </c:pt>
                <c:pt idx="6">
                  <c:v>3168.9583333333335</c:v>
                </c:pt>
                <c:pt idx="7">
                  <c:v>3172.625</c:v>
                </c:pt>
                <c:pt idx="8">
                  <c:v>3231.0833333333335</c:v>
                </c:pt>
                <c:pt idx="9">
                  <c:v>3261.125</c:v>
                </c:pt>
                <c:pt idx="10">
                  <c:v>3123.6666666666665</c:v>
                </c:pt>
                <c:pt idx="11">
                  <c:v>3057.0833333333335</c:v>
                </c:pt>
                <c:pt idx="12">
                  <c:v>2932</c:v>
                </c:pt>
                <c:pt idx="13">
                  <c:v>2941.7916666666665</c:v>
                </c:pt>
                <c:pt idx="14">
                  <c:v>2959.9166666666665</c:v>
                </c:pt>
                <c:pt idx="15">
                  <c:v>2653.5833333333335</c:v>
                </c:pt>
                <c:pt idx="16">
                  <c:v>2858.5</c:v>
                </c:pt>
                <c:pt idx="17">
                  <c:v>2573.0833333333335</c:v>
                </c:pt>
                <c:pt idx="18">
                  <c:v>2491.0833333333335</c:v>
                </c:pt>
                <c:pt idx="19">
                  <c:v>2559.4583333333335</c:v>
                </c:pt>
                <c:pt idx="20">
                  <c:v>2438.1666666666665</c:v>
                </c:pt>
                <c:pt idx="21">
                  <c:v>2298.4583333333335</c:v>
                </c:pt>
                <c:pt idx="22">
                  <c:v>2260.5416666666665</c:v>
                </c:pt>
                <c:pt idx="23">
                  <c:v>2272.7083333333335</c:v>
                </c:pt>
                <c:pt idx="24">
                  <c:v>2063.2916666666665</c:v>
                </c:pt>
                <c:pt idx="25">
                  <c:v>2174</c:v>
                </c:pt>
                <c:pt idx="26">
                  <c:v>2261.875</c:v>
                </c:pt>
                <c:pt idx="27">
                  <c:v>2129.25</c:v>
                </c:pt>
                <c:pt idx="28">
                  <c:v>2077.6666666666665</c:v>
                </c:pt>
                <c:pt idx="29">
                  <c:v>2094.3333333333335</c:v>
                </c:pt>
                <c:pt idx="30">
                  <c:v>1973.6666666666667</c:v>
                </c:pt>
                <c:pt idx="31">
                  <c:v>1967.2083333333333</c:v>
                </c:pt>
                <c:pt idx="32">
                  <c:v>1886.7916666666667</c:v>
                </c:pt>
                <c:pt idx="33">
                  <c:v>1764.7083333333333</c:v>
                </c:pt>
                <c:pt idx="34">
                  <c:v>1960.5</c:v>
                </c:pt>
                <c:pt idx="35">
                  <c:v>1841.1666666666667</c:v>
                </c:pt>
                <c:pt idx="36">
                  <c:v>1716.875</c:v>
                </c:pt>
                <c:pt idx="37">
                  <c:v>1663.3333333333333</c:v>
                </c:pt>
                <c:pt idx="38">
                  <c:v>1801.5833333333333</c:v>
                </c:pt>
                <c:pt idx="39">
                  <c:v>1610.1666666666667</c:v>
                </c:pt>
                <c:pt idx="40">
                  <c:v>1720.3333333333333</c:v>
                </c:pt>
                <c:pt idx="41">
                  <c:v>1546.125</c:v>
                </c:pt>
                <c:pt idx="42">
                  <c:v>1673</c:v>
                </c:pt>
                <c:pt idx="43">
                  <c:v>1603.3333333333333</c:v>
                </c:pt>
                <c:pt idx="44">
                  <c:v>1617.5833333333333</c:v>
                </c:pt>
                <c:pt idx="45">
                  <c:v>1520</c:v>
                </c:pt>
                <c:pt idx="46">
                  <c:v>1518.0416666666667</c:v>
                </c:pt>
                <c:pt idx="47">
                  <c:v>1541.75</c:v>
                </c:pt>
                <c:pt idx="48">
                  <c:v>1388.5416666666667</c:v>
                </c:pt>
                <c:pt idx="49">
                  <c:v>1484.5</c:v>
                </c:pt>
                <c:pt idx="50">
                  <c:v>1311.2083333333333</c:v>
                </c:pt>
                <c:pt idx="51">
                  <c:v>1321.1666666666667</c:v>
                </c:pt>
                <c:pt idx="52">
                  <c:v>1396.9166666666667</c:v>
                </c:pt>
                <c:pt idx="53">
                  <c:v>1552</c:v>
                </c:pt>
                <c:pt idx="54">
                  <c:v>1250.375</c:v>
                </c:pt>
                <c:pt idx="55">
                  <c:v>1356.4583333333333</c:v>
                </c:pt>
                <c:pt idx="56">
                  <c:v>1245.1666666666667</c:v>
                </c:pt>
                <c:pt idx="57">
                  <c:v>1267.2083333333333</c:v>
                </c:pt>
                <c:pt idx="58">
                  <c:v>1290.4166666666667</c:v>
                </c:pt>
                <c:pt idx="59">
                  <c:v>1237.2916666666667</c:v>
                </c:pt>
                <c:pt idx="60">
                  <c:v>1184.2916666666667</c:v>
                </c:pt>
                <c:pt idx="61">
                  <c:v>1352.8333333333333</c:v>
                </c:pt>
                <c:pt idx="62">
                  <c:v>1135.5</c:v>
                </c:pt>
                <c:pt idx="63">
                  <c:v>1195.25</c:v>
                </c:pt>
                <c:pt idx="64">
                  <c:v>1051.2083333333333</c:v>
                </c:pt>
                <c:pt idx="65">
                  <c:v>1041.4583333333333</c:v>
                </c:pt>
                <c:pt idx="66">
                  <c:v>1093.6666666666667</c:v>
                </c:pt>
                <c:pt idx="67">
                  <c:v>1083.0833333333333</c:v>
                </c:pt>
                <c:pt idx="68">
                  <c:v>950.29166666666663</c:v>
                </c:pt>
                <c:pt idx="69">
                  <c:v>1130.8333333333333</c:v>
                </c:pt>
                <c:pt idx="70">
                  <c:v>1147.7083333333333</c:v>
                </c:pt>
                <c:pt idx="71">
                  <c:v>877.45833333333337</c:v>
                </c:pt>
                <c:pt idx="72">
                  <c:v>829.04166666666663</c:v>
                </c:pt>
                <c:pt idx="73">
                  <c:v>894.04166666666663</c:v>
                </c:pt>
                <c:pt idx="74">
                  <c:v>898.70833333333337</c:v>
                </c:pt>
                <c:pt idx="75">
                  <c:v>738.875</c:v>
                </c:pt>
                <c:pt idx="76">
                  <c:v>900.91666666666663</c:v>
                </c:pt>
                <c:pt idx="77">
                  <c:v>778.66666666666663</c:v>
                </c:pt>
                <c:pt idx="78">
                  <c:v>840.125</c:v>
                </c:pt>
                <c:pt idx="79">
                  <c:v>766.79166666666663</c:v>
                </c:pt>
                <c:pt idx="80">
                  <c:v>735.91666666666663</c:v>
                </c:pt>
                <c:pt idx="81">
                  <c:v>712</c:v>
                </c:pt>
                <c:pt idx="82">
                  <c:v>681.16666666666663</c:v>
                </c:pt>
                <c:pt idx="83">
                  <c:v>690.41666666666663</c:v>
                </c:pt>
                <c:pt idx="84">
                  <c:v>753.125</c:v>
                </c:pt>
                <c:pt idx="85">
                  <c:v>815.54166666666663</c:v>
                </c:pt>
                <c:pt idx="86">
                  <c:v>742.125</c:v>
                </c:pt>
                <c:pt idx="87">
                  <c:v>656.41666666666663</c:v>
                </c:pt>
                <c:pt idx="88">
                  <c:v>793.41666666666663</c:v>
                </c:pt>
                <c:pt idx="89">
                  <c:v>608.375</c:v>
                </c:pt>
                <c:pt idx="90">
                  <c:v>643.625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4F-4ABE-A7D9-8462E4CB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42080"/>
        <c:axId val="83428480"/>
      </c:scatterChart>
      <c:valAx>
        <c:axId val="83742080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28480"/>
        <c:crosses val="autoZero"/>
        <c:crossBetween val="midCat"/>
        <c:majorUnit val="50"/>
        <c:minorUnit val="1"/>
      </c:valAx>
      <c:valAx>
        <c:axId val="834284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74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223175965665"/>
          <c:y val="1.9802096930397101E-2"/>
          <c:w val="0.50214592274678105"/>
          <c:h val="0.133663312139458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6087548502101"/>
          <c:y val="9.3596227960405801E-2"/>
          <c:w val="0.76068455433334403"/>
          <c:h val="0.881196084730424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Data'!$A$7:$A$190</c:f>
              <c:numCache>
                <c:formatCode>General</c:formatCode>
                <c:ptCount val="18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'3 Data'!$B$7:$B$190</c:f>
              <c:numCache>
                <c:formatCode>General</c:formatCode>
                <c:ptCount val="184"/>
                <c:pt idx="0">
                  <c:v>255.85714285714289</c:v>
                </c:pt>
                <c:pt idx="1">
                  <c:v>421.14285714285711</c:v>
                </c:pt>
                <c:pt idx="2">
                  <c:v>500.28571428571422</c:v>
                </c:pt>
                <c:pt idx="3">
                  <c:v>458.71428571428567</c:v>
                </c:pt>
                <c:pt idx="4">
                  <c:v>496.42857142857144</c:v>
                </c:pt>
                <c:pt idx="5">
                  <c:v>495.71428571428578</c:v>
                </c:pt>
                <c:pt idx="6">
                  <c:v>494.85714285714278</c:v>
                </c:pt>
                <c:pt idx="7">
                  <c:v>537.85714285714278</c:v>
                </c:pt>
                <c:pt idx="8">
                  <c:v>507.57142857142856</c:v>
                </c:pt>
                <c:pt idx="9">
                  <c:v>542.14285714285711</c:v>
                </c:pt>
                <c:pt idx="10">
                  <c:v>630.28571428571422</c:v>
                </c:pt>
                <c:pt idx="11">
                  <c:v>475.57142857142861</c:v>
                </c:pt>
                <c:pt idx="12">
                  <c:v>580.28571428571422</c:v>
                </c:pt>
                <c:pt idx="13">
                  <c:v>560.57142857142867</c:v>
                </c:pt>
                <c:pt idx="14">
                  <c:v>510.71428571428572</c:v>
                </c:pt>
                <c:pt idx="15">
                  <c:v>607.57142857142856</c:v>
                </c:pt>
                <c:pt idx="16">
                  <c:v>577.14285714285711</c:v>
                </c:pt>
                <c:pt idx="17">
                  <c:v>691.85714285714289</c:v>
                </c:pt>
                <c:pt idx="18">
                  <c:v>576.71428571428567</c:v>
                </c:pt>
                <c:pt idx="19">
                  <c:v>587.57142857142856</c:v>
                </c:pt>
                <c:pt idx="20">
                  <c:v>664.57142857142844</c:v>
                </c:pt>
                <c:pt idx="21">
                  <c:v>661.57142857142844</c:v>
                </c:pt>
                <c:pt idx="22">
                  <c:v>681.14285714285711</c:v>
                </c:pt>
                <c:pt idx="23">
                  <c:v>757.28571428571422</c:v>
                </c:pt>
                <c:pt idx="24">
                  <c:v>694.99999999999989</c:v>
                </c:pt>
                <c:pt idx="25">
                  <c:v>657.14285714285711</c:v>
                </c:pt>
                <c:pt idx="26">
                  <c:v>750</c:v>
                </c:pt>
                <c:pt idx="27">
                  <c:v>706.14285714285711</c:v>
                </c:pt>
                <c:pt idx="28">
                  <c:v>823.71428571428578</c:v>
                </c:pt>
                <c:pt idx="29">
                  <c:v>762.99999999999989</c:v>
                </c:pt>
                <c:pt idx="30">
                  <c:v>863.85714285714278</c:v>
                </c:pt>
                <c:pt idx="31">
                  <c:v>834</c:v>
                </c:pt>
                <c:pt idx="32">
                  <c:v>836.28571428571422</c:v>
                </c:pt>
                <c:pt idx="33">
                  <c:v>876.28571428571422</c:v>
                </c:pt>
                <c:pt idx="34">
                  <c:v>789.28571428571422</c:v>
                </c:pt>
                <c:pt idx="35">
                  <c:v>753.28571428571422</c:v>
                </c:pt>
                <c:pt idx="36">
                  <c:v>942.85714285714278</c:v>
                </c:pt>
                <c:pt idx="37">
                  <c:v>784.85714285714289</c:v>
                </c:pt>
                <c:pt idx="38">
                  <c:v>753.99999999999989</c:v>
                </c:pt>
                <c:pt idx="39">
                  <c:v>755.71428571428578</c:v>
                </c:pt>
                <c:pt idx="40">
                  <c:v>804.57142857142856</c:v>
                </c:pt>
                <c:pt idx="41">
                  <c:v>813.14285714285711</c:v>
                </c:pt>
                <c:pt idx="42">
                  <c:v>857.14285714285711</c:v>
                </c:pt>
                <c:pt idx="43">
                  <c:v>763.57142857142867</c:v>
                </c:pt>
                <c:pt idx="44">
                  <c:v>705.28571428571422</c:v>
                </c:pt>
                <c:pt idx="45">
                  <c:v>776.85714285714289</c:v>
                </c:pt>
                <c:pt idx="46">
                  <c:v>745.71428571428578</c:v>
                </c:pt>
                <c:pt idx="47">
                  <c:v>768.42857142857133</c:v>
                </c:pt>
                <c:pt idx="48">
                  <c:v>755.99999999999989</c:v>
                </c:pt>
                <c:pt idx="49">
                  <c:v>779.42857142857144</c:v>
                </c:pt>
                <c:pt idx="50">
                  <c:v>749</c:v>
                </c:pt>
                <c:pt idx="51">
                  <c:v>577.57142857142867</c:v>
                </c:pt>
                <c:pt idx="52">
                  <c:v>696</c:v>
                </c:pt>
                <c:pt idx="53">
                  <c:v>604.57142857142867</c:v>
                </c:pt>
                <c:pt idx="54">
                  <c:v>694.28571428571433</c:v>
                </c:pt>
                <c:pt idx="55">
                  <c:v>734.42857142857156</c:v>
                </c:pt>
                <c:pt idx="56">
                  <c:v>710.42857142857156</c:v>
                </c:pt>
                <c:pt idx="57">
                  <c:v>705.28571428571422</c:v>
                </c:pt>
                <c:pt idx="58">
                  <c:v>657.28571428571422</c:v>
                </c:pt>
                <c:pt idx="59">
                  <c:v>617</c:v>
                </c:pt>
                <c:pt idx="60">
                  <c:v>597.14285714285711</c:v>
                </c:pt>
                <c:pt idx="61">
                  <c:v>596.71428571428567</c:v>
                </c:pt>
                <c:pt idx="62">
                  <c:v>499.14285714285711</c:v>
                </c:pt>
                <c:pt idx="63">
                  <c:v>537.142857142857</c:v>
                </c:pt>
                <c:pt idx="64">
                  <c:v>529.57142857142856</c:v>
                </c:pt>
                <c:pt idx="65">
                  <c:v>454.99999999999989</c:v>
                </c:pt>
                <c:pt idx="66">
                  <c:v>398.85714285714289</c:v>
                </c:pt>
                <c:pt idx="67">
                  <c:v>347.00000000000011</c:v>
                </c:pt>
                <c:pt idx="68">
                  <c:v>510.857142857143</c:v>
                </c:pt>
                <c:pt idx="69">
                  <c:v>286.57142857142844</c:v>
                </c:pt>
                <c:pt idx="70">
                  <c:v>362.42857142857144</c:v>
                </c:pt>
                <c:pt idx="71">
                  <c:v>323.57142857142856</c:v>
                </c:pt>
                <c:pt idx="72">
                  <c:v>330.42857142857133</c:v>
                </c:pt>
                <c:pt idx="73">
                  <c:v>373.71428571428578</c:v>
                </c:pt>
                <c:pt idx="74">
                  <c:v>293.57142857142867</c:v>
                </c:pt>
                <c:pt idx="75">
                  <c:v>317.42857142857156</c:v>
                </c:pt>
                <c:pt idx="76">
                  <c:v>326.42857142857133</c:v>
                </c:pt>
                <c:pt idx="77">
                  <c:v>362.42857142857156</c:v>
                </c:pt>
                <c:pt idx="78">
                  <c:v>278.85714285714289</c:v>
                </c:pt>
                <c:pt idx="79">
                  <c:v>146.71428571428555</c:v>
                </c:pt>
                <c:pt idx="80">
                  <c:v>252.42857142857156</c:v>
                </c:pt>
                <c:pt idx="81">
                  <c:v>192.28571428571433</c:v>
                </c:pt>
                <c:pt idx="82">
                  <c:v>426</c:v>
                </c:pt>
                <c:pt idx="83">
                  <c:v>271.14285714285722</c:v>
                </c:pt>
                <c:pt idx="84">
                  <c:v>230.57142857142856</c:v>
                </c:pt>
                <c:pt idx="85">
                  <c:v>198.42857142857144</c:v>
                </c:pt>
                <c:pt idx="86">
                  <c:v>240</c:v>
                </c:pt>
                <c:pt idx="87">
                  <c:v>375.85714285714289</c:v>
                </c:pt>
                <c:pt idx="88">
                  <c:v>121</c:v>
                </c:pt>
                <c:pt idx="89">
                  <c:v>210.71428571428567</c:v>
                </c:pt>
                <c:pt idx="90">
                  <c:v>291.28571428571433</c:v>
                </c:pt>
                <c:pt idx="91">
                  <c:v>376</c:v>
                </c:pt>
                <c:pt idx="92">
                  <c:v>360.85714285714289</c:v>
                </c:pt>
                <c:pt idx="93">
                  <c:v>251.28571428571428</c:v>
                </c:pt>
                <c:pt idx="94">
                  <c:v>226.14285714285717</c:v>
                </c:pt>
                <c:pt idx="95">
                  <c:v>301.57142857142856</c:v>
                </c:pt>
                <c:pt idx="96">
                  <c:v>430.71428571428572</c:v>
                </c:pt>
                <c:pt idx="97">
                  <c:v>204.42857142857144</c:v>
                </c:pt>
                <c:pt idx="98">
                  <c:v>256.42857142857144</c:v>
                </c:pt>
                <c:pt idx="99">
                  <c:v>272.71428571428567</c:v>
                </c:pt>
                <c:pt idx="100">
                  <c:v>256.14285714285717</c:v>
                </c:pt>
                <c:pt idx="101">
                  <c:v>235</c:v>
                </c:pt>
                <c:pt idx="102">
                  <c:v>243.42857142857144</c:v>
                </c:pt>
                <c:pt idx="103">
                  <c:v>290.42857142857144</c:v>
                </c:pt>
                <c:pt idx="104">
                  <c:v>174.14285714285711</c:v>
                </c:pt>
                <c:pt idx="105">
                  <c:v>284</c:v>
                </c:pt>
                <c:pt idx="106">
                  <c:v>326.85714285714278</c:v>
                </c:pt>
                <c:pt idx="107">
                  <c:v>313.57142857142856</c:v>
                </c:pt>
                <c:pt idx="108">
                  <c:v>278</c:v>
                </c:pt>
                <c:pt idx="109">
                  <c:v>301.71428571428572</c:v>
                </c:pt>
                <c:pt idx="110">
                  <c:v>295.57142857142856</c:v>
                </c:pt>
                <c:pt idx="111">
                  <c:v>173</c:v>
                </c:pt>
                <c:pt idx="112">
                  <c:v>175.57142857142858</c:v>
                </c:pt>
                <c:pt idx="113">
                  <c:v>174.14285714285714</c:v>
                </c:pt>
                <c:pt idx="114">
                  <c:v>170.85714285714286</c:v>
                </c:pt>
                <c:pt idx="115">
                  <c:v>220.14285714285717</c:v>
                </c:pt>
                <c:pt idx="116">
                  <c:v>138.85714285714286</c:v>
                </c:pt>
                <c:pt idx="117">
                  <c:v>171.28571428571428</c:v>
                </c:pt>
                <c:pt idx="118">
                  <c:v>268.42857142857144</c:v>
                </c:pt>
                <c:pt idx="119">
                  <c:v>207.57142857142858</c:v>
                </c:pt>
                <c:pt idx="120">
                  <c:v>113.28571428571431</c:v>
                </c:pt>
                <c:pt idx="121">
                  <c:v>257.71428571428567</c:v>
                </c:pt>
                <c:pt idx="122">
                  <c:v>147.85714285714289</c:v>
                </c:pt>
                <c:pt idx="123">
                  <c:v>157.57142857142858</c:v>
                </c:pt>
                <c:pt idx="124">
                  <c:v>87.571428571428555</c:v>
                </c:pt>
                <c:pt idx="125">
                  <c:v>53.857142857142861</c:v>
                </c:pt>
                <c:pt idx="126">
                  <c:v>174</c:v>
                </c:pt>
                <c:pt idx="127">
                  <c:v>150.42857142857144</c:v>
                </c:pt>
                <c:pt idx="128">
                  <c:v>0.42857142857141639</c:v>
                </c:pt>
                <c:pt idx="129">
                  <c:v>219.85714285714286</c:v>
                </c:pt>
                <c:pt idx="130">
                  <c:v>233.57142857142858</c:v>
                </c:pt>
                <c:pt idx="131">
                  <c:v>201.42857142857144</c:v>
                </c:pt>
                <c:pt idx="132">
                  <c:v>135.28571428571428</c:v>
                </c:pt>
                <c:pt idx="133">
                  <c:v>106.14285714285714</c:v>
                </c:pt>
                <c:pt idx="134">
                  <c:v>71.571428571428555</c:v>
                </c:pt>
                <c:pt idx="135">
                  <c:v>15.571428571428584</c:v>
                </c:pt>
                <c:pt idx="136">
                  <c:v>104.14285714285711</c:v>
                </c:pt>
                <c:pt idx="137">
                  <c:v>100.71428571428569</c:v>
                </c:pt>
                <c:pt idx="138">
                  <c:v>133.85714285714286</c:v>
                </c:pt>
                <c:pt idx="139">
                  <c:v>49.285714285714278</c:v>
                </c:pt>
                <c:pt idx="140">
                  <c:v>81.714285714285708</c:v>
                </c:pt>
                <c:pt idx="141">
                  <c:v>-14.285714285714306</c:v>
                </c:pt>
                <c:pt idx="142">
                  <c:v>-0.28571428571427759</c:v>
                </c:pt>
                <c:pt idx="143">
                  <c:v>126.42857142857142</c:v>
                </c:pt>
                <c:pt idx="144">
                  <c:v>151.42857142857144</c:v>
                </c:pt>
                <c:pt idx="145">
                  <c:v>53.571428571428584</c:v>
                </c:pt>
                <c:pt idx="146">
                  <c:v>56.571428571428555</c:v>
                </c:pt>
                <c:pt idx="147">
                  <c:v>171.14285714285717</c:v>
                </c:pt>
                <c:pt idx="148">
                  <c:v>91.571428571428555</c:v>
                </c:pt>
                <c:pt idx="149">
                  <c:v>57.999999999999986</c:v>
                </c:pt>
                <c:pt idx="150">
                  <c:v>59.571428571428584</c:v>
                </c:pt>
                <c:pt idx="151">
                  <c:v>122.42857142857142</c:v>
                </c:pt>
                <c:pt idx="152">
                  <c:v>82.571428571428569</c:v>
                </c:pt>
                <c:pt idx="153">
                  <c:v>37.714285714285722</c:v>
                </c:pt>
                <c:pt idx="154">
                  <c:v>57.857142857142861</c:v>
                </c:pt>
                <c:pt idx="155">
                  <c:v>122.42857142857143</c:v>
                </c:pt>
                <c:pt idx="156">
                  <c:v>76.285714285714292</c:v>
                </c:pt>
                <c:pt idx="157">
                  <c:v>60</c:v>
                </c:pt>
                <c:pt idx="158">
                  <c:v>32.714285714285722</c:v>
                </c:pt>
                <c:pt idx="159">
                  <c:v>73.000000000000014</c:v>
                </c:pt>
                <c:pt idx="160">
                  <c:v>94</c:v>
                </c:pt>
                <c:pt idx="161">
                  <c:v>150.42857142857144</c:v>
                </c:pt>
                <c:pt idx="162">
                  <c:v>115.57142857142858</c:v>
                </c:pt>
                <c:pt idx="163">
                  <c:v>83.714285714285708</c:v>
                </c:pt>
                <c:pt idx="164">
                  <c:v>12.571428571428555</c:v>
                </c:pt>
                <c:pt idx="165">
                  <c:v>132</c:v>
                </c:pt>
                <c:pt idx="166">
                  <c:v>66.142857142857139</c:v>
                </c:pt>
                <c:pt idx="167">
                  <c:v>105.42857142857143</c:v>
                </c:pt>
                <c:pt idx="168">
                  <c:v>52.428571428571431</c:v>
                </c:pt>
                <c:pt idx="169">
                  <c:v>44.857142857142854</c:v>
                </c:pt>
                <c:pt idx="170">
                  <c:v>-14.857142857142847</c:v>
                </c:pt>
                <c:pt idx="171">
                  <c:v>-37.428571428571431</c:v>
                </c:pt>
                <c:pt idx="172">
                  <c:v>-9.4285714285714306</c:v>
                </c:pt>
                <c:pt idx="173">
                  <c:v>-3.142857142857153</c:v>
                </c:pt>
                <c:pt idx="174">
                  <c:v>145.71428571428572</c:v>
                </c:pt>
                <c:pt idx="175">
                  <c:v>-39.000000000000014</c:v>
                </c:pt>
                <c:pt idx="176">
                  <c:v>96.000000000000014</c:v>
                </c:pt>
                <c:pt idx="177">
                  <c:v>5.7142857142857224</c:v>
                </c:pt>
                <c:pt idx="178">
                  <c:v>11.142857142857139</c:v>
                </c:pt>
                <c:pt idx="179">
                  <c:v>-77.714285714285708</c:v>
                </c:pt>
                <c:pt idx="180">
                  <c:v>32</c:v>
                </c:pt>
                <c:pt idx="181">
                  <c:v>147.42857142857142</c:v>
                </c:pt>
                <c:pt idx="182">
                  <c:v>99</c:v>
                </c:pt>
                <c:pt idx="183">
                  <c:v>-0.42857142857141639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0A-4E45-A5E0-8CE308AE90F6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mCherry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Data'!$C$7:$C$102</c:f>
              <c:numCache>
                <c:formatCode>General</c:formatCode>
                <c:ptCount val="96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'3 Data'!$D$7:$D$102</c:f>
              <c:numCache>
                <c:formatCode>General</c:formatCode>
                <c:ptCount val="96"/>
                <c:pt idx="0">
                  <c:v>-8.6964285714285836</c:v>
                </c:pt>
                <c:pt idx="1">
                  <c:v>-30.089285714285722</c:v>
                </c:pt>
                <c:pt idx="2">
                  <c:v>2.25</c:v>
                </c:pt>
                <c:pt idx="3">
                  <c:v>33.696428571428569</c:v>
                </c:pt>
                <c:pt idx="4">
                  <c:v>-18.160714285714292</c:v>
                </c:pt>
                <c:pt idx="5">
                  <c:v>23.178571428571431</c:v>
                </c:pt>
                <c:pt idx="6">
                  <c:v>17.160714285714292</c:v>
                </c:pt>
                <c:pt idx="7">
                  <c:v>18.517857142857139</c:v>
                </c:pt>
                <c:pt idx="8">
                  <c:v>-1.0357142857142918</c:v>
                </c:pt>
                <c:pt idx="9">
                  <c:v>-16.553571428571431</c:v>
                </c:pt>
                <c:pt idx="10">
                  <c:v>34.642857142857146</c:v>
                </c:pt>
                <c:pt idx="11">
                  <c:v>-24.392857142857139</c:v>
                </c:pt>
                <c:pt idx="12">
                  <c:v>-2.9285714285714306</c:v>
                </c:pt>
                <c:pt idx="13">
                  <c:v>22.303571428571431</c:v>
                </c:pt>
                <c:pt idx="14">
                  <c:v>-9.4642857142857082</c:v>
                </c:pt>
                <c:pt idx="15">
                  <c:v>-15.392857142857139</c:v>
                </c:pt>
                <c:pt idx="16">
                  <c:v>-33</c:v>
                </c:pt>
                <c:pt idx="17">
                  <c:v>28.035714285714285</c:v>
                </c:pt>
                <c:pt idx="18">
                  <c:v>28.178571428571431</c:v>
                </c:pt>
                <c:pt idx="19">
                  <c:v>-4.2678571428571388</c:v>
                </c:pt>
                <c:pt idx="20">
                  <c:v>33</c:v>
                </c:pt>
                <c:pt idx="21">
                  <c:v>15.517857142857139</c:v>
                </c:pt>
                <c:pt idx="22">
                  <c:v>-29.160714285714292</c:v>
                </c:pt>
                <c:pt idx="23">
                  <c:v>21.339285714285715</c:v>
                </c:pt>
                <c:pt idx="24">
                  <c:v>-10.339285714285708</c:v>
                </c:pt>
                <c:pt idx="25">
                  <c:v>50.285714285714285</c:v>
                </c:pt>
                <c:pt idx="26">
                  <c:v>17.553571428571431</c:v>
                </c:pt>
                <c:pt idx="27">
                  <c:v>11.678571428571431</c:v>
                </c:pt>
                <c:pt idx="28">
                  <c:v>0.1428571428571388</c:v>
                </c:pt>
                <c:pt idx="29">
                  <c:v>-0.1428571428571459</c:v>
                </c:pt>
                <c:pt idx="30">
                  <c:v>5.9285714285714306</c:v>
                </c:pt>
                <c:pt idx="31">
                  <c:v>10.696428571428569</c:v>
                </c:pt>
                <c:pt idx="32">
                  <c:v>-3.6964285714285694</c:v>
                </c:pt>
                <c:pt idx="33">
                  <c:v>34.696428571428569</c:v>
                </c:pt>
                <c:pt idx="34">
                  <c:v>38.857142857142854</c:v>
                </c:pt>
                <c:pt idx="35">
                  <c:v>32.357142857142854</c:v>
                </c:pt>
                <c:pt idx="36">
                  <c:v>-18.160714285714285</c:v>
                </c:pt>
                <c:pt idx="37">
                  <c:v>42</c:v>
                </c:pt>
                <c:pt idx="38">
                  <c:v>16.321428571428569</c:v>
                </c:pt>
                <c:pt idx="39">
                  <c:v>6.8571428571428541</c:v>
                </c:pt>
                <c:pt idx="40">
                  <c:v>27.285714285714285</c:v>
                </c:pt>
                <c:pt idx="41">
                  <c:v>23.303571428571431</c:v>
                </c:pt>
                <c:pt idx="42">
                  <c:v>8.8571428571428541</c:v>
                </c:pt>
                <c:pt idx="43">
                  <c:v>35.142857142857146</c:v>
                </c:pt>
                <c:pt idx="44">
                  <c:v>17.892857142857146</c:v>
                </c:pt>
                <c:pt idx="45">
                  <c:v>3.6428571428571459</c:v>
                </c:pt>
                <c:pt idx="46">
                  <c:v>13.553571428571431</c:v>
                </c:pt>
                <c:pt idx="47">
                  <c:v>-31.25</c:v>
                </c:pt>
                <c:pt idx="48">
                  <c:v>43.767857142857146</c:v>
                </c:pt>
                <c:pt idx="49">
                  <c:v>-11.428571428571431</c:v>
                </c:pt>
                <c:pt idx="50">
                  <c:v>-8.5892857142857153</c:v>
                </c:pt>
                <c:pt idx="51">
                  <c:v>12.214285714285715</c:v>
                </c:pt>
                <c:pt idx="52">
                  <c:v>-8.3928571428571459</c:v>
                </c:pt>
                <c:pt idx="53">
                  <c:v>7.4285714285714306</c:v>
                </c:pt>
                <c:pt idx="54">
                  <c:v>31.267857142857146</c:v>
                </c:pt>
                <c:pt idx="55">
                  <c:v>-10.125</c:v>
                </c:pt>
                <c:pt idx="56">
                  <c:v>-14.714285714285708</c:v>
                </c:pt>
                <c:pt idx="57">
                  <c:v>-1.375</c:v>
                </c:pt>
                <c:pt idx="58">
                  <c:v>11.25</c:v>
                </c:pt>
                <c:pt idx="59">
                  <c:v>-0.1964285714285694</c:v>
                </c:pt>
                <c:pt idx="60">
                  <c:v>40.017857142857146</c:v>
                </c:pt>
                <c:pt idx="61">
                  <c:v>-36.642857142857146</c:v>
                </c:pt>
                <c:pt idx="62">
                  <c:v>14.785714285714292</c:v>
                </c:pt>
                <c:pt idx="63">
                  <c:v>-34.035714285714292</c:v>
                </c:pt>
                <c:pt idx="64">
                  <c:v>-0.5178571428571388</c:v>
                </c:pt>
                <c:pt idx="65">
                  <c:v>-11.410714285714292</c:v>
                </c:pt>
                <c:pt idx="66">
                  <c:v>-10.071428571428569</c:v>
                </c:pt>
                <c:pt idx="67">
                  <c:v>-4.3928571428571459</c:v>
                </c:pt>
                <c:pt idx="68">
                  <c:v>8.1607142857142847</c:v>
                </c:pt>
                <c:pt idx="69">
                  <c:v>-17.642857142857139</c:v>
                </c:pt>
                <c:pt idx="70">
                  <c:v>3.125</c:v>
                </c:pt>
                <c:pt idx="71">
                  <c:v>-1.625</c:v>
                </c:pt>
                <c:pt idx="72">
                  <c:v>4.0535714285714306</c:v>
                </c:pt>
                <c:pt idx="73">
                  <c:v>1.125</c:v>
                </c:pt>
                <c:pt idx="74">
                  <c:v>0.4107142857142847</c:v>
                </c:pt>
                <c:pt idx="75">
                  <c:v>24.482142857142861</c:v>
                </c:pt>
                <c:pt idx="76">
                  <c:v>-8.9642857142857153</c:v>
                </c:pt>
                <c:pt idx="77">
                  <c:v>-18.071428571428569</c:v>
                </c:pt>
                <c:pt idx="78">
                  <c:v>1.5178571428571459</c:v>
                </c:pt>
                <c:pt idx="79">
                  <c:v>27.446428571428569</c:v>
                </c:pt>
                <c:pt idx="80">
                  <c:v>8.25</c:v>
                </c:pt>
                <c:pt idx="81">
                  <c:v>23.642857142857142</c:v>
                </c:pt>
                <c:pt idx="82">
                  <c:v>-15.5</c:v>
                </c:pt>
                <c:pt idx="83">
                  <c:v>10.25</c:v>
                </c:pt>
                <c:pt idx="84">
                  <c:v>-16.767857142857139</c:v>
                </c:pt>
                <c:pt idx="85">
                  <c:v>-61.160714285714292</c:v>
                </c:pt>
                <c:pt idx="86">
                  <c:v>17.375</c:v>
                </c:pt>
                <c:pt idx="87">
                  <c:v>40.821428571428569</c:v>
                </c:pt>
                <c:pt idx="88">
                  <c:v>-4.6785714285714306</c:v>
                </c:pt>
                <c:pt idx="89">
                  <c:v>-4.0178571428571459</c:v>
                </c:pt>
                <c:pt idx="90">
                  <c:v>9.375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A-4E45-A5E0-8CE308AE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2672"/>
        <c:axId val="83454208"/>
      </c:scatterChart>
      <c:valAx>
        <c:axId val="83452672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54208"/>
        <c:crosses val="autoZero"/>
        <c:crossBetween val="midCat"/>
        <c:majorUnit val="50"/>
        <c:minorUnit val="1"/>
      </c:valAx>
      <c:valAx>
        <c:axId val="834542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52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62393162393198"/>
          <c:y val="1.97043055788239E-2"/>
          <c:w val="0.5"/>
          <c:h val="0.13300510973362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88220807539"/>
          <c:y val="4.8077007722721499E-2"/>
          <c:w val="0.83559373898909595"/>
          <c:h val="0.86298228862285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Data'!$N$7:$N$195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'3 Data'!$O$7:$O$195</c:f>
              <c:numCache>
                <c:formatCode>General</c:formatCode>
                <c:ptCount val="189"/>
                <c:pt idx="0">
                  <c:v>17709.857142857141</c:v>
                </c:pt>
                <c:pt idx="1">
                  <c:v>18405.285714285714</c:v>
                </c:pt>
                <c:pt idx="2">
                  <c:v>18167.142857142859</c:v>
                </c:pt>
                <c:pt idx="3">
                  <c:v>17862.857142857141</c:v>
                </c:pt>
                <c:pt idx="4">
                  <c:v>17572.571428571428</c:v>
                </c:pt>
                <c:pt idx="5">
                  <c:v>17459</c:v>
                </c:pt>
                <c:pt idx="6">
                  <c:v>16698.857142857145</c:v>
                </c:pt>
                <c:pt idx="7">
                  <c:v>16329.142857142857</c:v>
                </c:pt>
                <c:pt idx="8">
                  <c:v>15775</c:v>
                </c:pt>
                <c:pt idx="9">
                  <c:v>15128.285714285714</c:v>
                </c:pt>
                <c:pt idx="10">
                  <c:v>14216.857142857143</c:v>
                </c:pt>
                <c:pt idx="11">
                  <c:v>13256.285714285716</c:v>
                </c:pt>
                <c:pt idx="12">
                  <c:v>13325.285714285714</c:v>
                </c:pt>
                <c:pt idx="13">
                  <c:v>12831.142857142857</c:v>
                </c:pt>
                <c:pt idx="14">
                  <c:v>12005.428571428572</c:v>
                </c:pt>
                <c:pt idx="15">
                  <c:v>11897.714285714286</c:v>
                </c:pt>
                <c:pt idx="16">
                  <c:v>11224.285714285714</c:v>
                </c:pt>
                <c:pt idx="17">
                  <c:v>10812.857142857143</c:v>
                </c:pt>
                <c:pt idx="18">
                  <c:v>10163.714285714286</c:v>
                </c:pt>
                <c:pt idx="19">
                  <c:v>10095.714285714284</c:v>
                </c:pt>
                <c:pt idx="20">
                  <c:v>9288.5714285714275</c:v>
                </c:pt>
                <c:pt idx="21">
                  <c:v>8808</c:v>
                </c:pt>
                <c:pt idx="22">
                  <c:v>8932</c:v>
                </c:pt>
                <c:pt idx="23">
                  <c:v>8719.7142857142862</c:v>
                </c:pt>
                <c:pt idx="24">
                  <c:v>8385</c:v>
                </c:pt>
                <c:pt idx="25">
                  <c:v>7947.4285714285706</c:v>
                </c:pt>
                <c:pt idx="26">
                  <c:v>7829.4285714285716</c:v>
                </c:pt>
                <c:pt idx="27">
                  <c:v>7804.5714285714284</c:v>
                </c:pt>
                <c:pt idx="28">
                  <c:v>7325.5714285714284</c:v>
                </c:pt>
                <c:pt idx="29">
                  <c:v>7387.2857142857138</c:v>
                </c:pt>
                <c:pt idx="30">
                  <c:v>7342.1428571428569</c:v>
                </c:pt>
                <c:pt idx="31">
                  <c:v>6985.5714285714294</c:v>
                </c:pt>
                <c:pt idx="32">
                  <c:v>7054.7142857142862</c:v>
                </c:pt>
                <c:pt idx="33">
                  <c:v>6823.8571428571431</c:v>
                </c:pt>
                <c:pt idx="34">
                  <c:v>6775.4285714285716</c:v>
                </c:pt>
                <c:pt idx="35">
                  <c:v>6501.8571428571431</c:v>
                </c:pt>
                <c:pt idx="36">
                  <c:v>6483.4285714285716</c:v>
                </c:pt>
                <c:pt idx="37">
                  <c:v>6145.8571428571422</c:v>
                </c:pt>
                <c:pt idx="38">
                  <c:v>6260.2857142857138</c:v>
                </c:pt>
                <c:pt idx="39">
                  <c:v>6023</c:v>
                </c:pt>
                <c:pt idx="40">
                  <c:v>5939.1428571428569</c:v>
                </c:pt>
                <c:pt idx="41">
                  <c:v>5865.2857142857138</c:v>
                </c:pt>
                <c:pt idx="42">
                  <c:v>5644.2857142857147</c:v>
                </c:pt>
                <c:pt idx="43">
                  <c:v>5597.8571428571431</c:v>
                </c:pt>
                <c:pt idx="44">
                  <c:v>5377.8571428571431</c:v>
                </c:pt>
                <c:pt idx="45">
                  <c:v>5209</c:v>
                </c:pt>
                <c:pt idx="46">
                  <c:v>5046.1428571428569</c:v>
                </c:pt>
                <c:pt idx="47">
                  <c:v>4918.7142857142853</c:v>
                </c:pt>
                <c:pt idx="48">
                  <c:v>4795.5714285714284</c:v>
                </c:pt>
                <c:pt idx="49">
                  <c:v>4866.7142857142862</c:v>
                </c:pt>
                <c:pt idx="50">
                  <c:v>4375.2857142857138</c:v>
                </c:pt>
                <c:pt idx="51">
                  <c:v>4103.7142857142853</c:v>
                </c:pt>
                <c:pt idx="52">
                  <c:v>4006.7142857142858</c:v>
                </c:pt>
                <c:pt idx="53">
                  <c:v>3748.0000000000005</c:v>
                </c:pt>
                <c:pt idx="54">
                  <c:v>3798.8571428571431</c:v>
                </c:pt>
                <c:pt idx="55">
                  <c:v>3773.7142857142858</c:v>
                </c:pt>
                <c:pt idx="56">
                  <c:v>3597.5714285714284</c:v>
                </c:pt>
                <c:pt idx="57">
                  <c:v>3384.8571428571427</c:v>
                </c:pt>
                <c:pt idx="58">
                  <c:v>3183.1428571428569</c:v>
                </c:pt>
                <c:pt idx="59">
                  <c:v>3051.8571428571431</c:v>
                </c:pt>
                <c:pt idx="60">
                  <c:v>3174.4285714285711</c:v>
                </c:pt>
                <c:pt idx="61">
                  <c:v>3102.7142857142858</c:v>
                </c:pt>
                <c:pt idx="62">
                  <c:v>2958.2857142857142</c:v>
                </c:pt>
                <c:pt idx="63">
                  <c:v>2781.1428571428573</c:v>
                </c:pt>
                <c:pt idx="64">
                  <c:v>2644</c:v>
                </c:pt>
                <c:pt idx="65">
                  <c:v>2491.4285714285711</c:v>
                </c:pt>
                <c:pt idx="66">
                  <c:v>2604</c:v>
                </c:pt>
                <c:pt idx="67">
                  <c:v>2334.1428571428573</c:v>
                </c:pt>
                <c:pt idx="68">
                  <c:v>2465.1428571428569</c:v>
                </c:pt>
                <c:pt idx="69">
                  <c:v>2270.8571428571431</c:v>
                </c:pt>
                <c:pt idx="70">
                  <c:v>2327.4285714285716</c:v>
                </c:pt>
                <c:pt idx="71">
                  <c:v>2186</c:v>
                </c:pt>
                <c:pt idx="72">
                  <c:v>2336.4285714285716</c:v>
                </c:pt>
                <c:pt idx="73">
                  <c:v>2354.4285714285716</c:v>
                </c:pt>
                <c:pt idx="74">
                  <c:v>2397.2857142857142</c:v>
                </c:pt>
                <c:pt idx="75">
                  <c:v>2260</c:v>
                </c:pt>
                <c:pt idx="76">
                  <c:v>2245.2857142857142</c:v>
                </c:pt>
                <c:pt idx="77">
                  <c:v>2363.1428571428573</c:v>
                </c:pt>
                <c:pt idx="78">
                  <c:v>2551.1428571428569</c:v>
                </c:pt>
                <c:pt idx="79">
                  <c:v>2597.5714285714284</c:v>
                </c:pt>
                <c:pt idx="80">
                  <c:v>2501.8571428571431</c:v>
                </c:pt>
                <c:pt idx="81">
                  <c:v>2447.5714285714284</c:v>
                </c:pt>
                <c:pt idx="82">
                  <c:v>2457.7142857142853</c:v>
                </c:pt>
                <c:pt idx="83">
                  <c:v>2372.7142857142858</c:v>
                </c:pt>
                <c:pt idx="84">
                  <c:v>2527.2857142857142</c:v>
                </c:pt>
                <c:pt idx="85">
                  <c:v>2492.2857142857142</c:v>
                </c:pt>
                <c:pt idx="86">
                  <c:v>2469.7142857142853</c:v>
                </c:pt>
                <c:pt idx="87">
                  <c:v>2554.1428571428569</c:v>
                </c:pt>
                <c:pt idx="88">
                  <c:v>2348.4285714285716</c:v>
                </c:pt>
                <c:pt idx="89">
                  <c:v>2541.4285714285716</c:v>
                </c:pt>
                <c:pt idx="90">
                  <c:v>2453.2857142857142</c:v>
                </c:pt>
                <c:pt idx="91">
                  <c:v>2329.7142857142858</c:v>
                </c:pt>
                <c:pt idx="92">
                  <c:v>2602.2857142857142</c:v>
                </c:pt>
                <c:pt idx="93">
                  <c:v>2646.5714285714284</c:v>
                </c:pt>
                <c:pt idx="94">
                  <c:v>2560.8571428571427</c:v>
                </c:pt>
                <c:pt idx="95">
                  <c:v>2489.7142857142858</c:v>
                </c:pt>
                <c:pt idx="96">
                  <c:v>2358.4285714285716</c:v>
                </c:pt>
                <c:pt idx="97">
                  <c:v>2409.2857142857142</c:v>
                </c:pt>
                <c:pt idx="98">
                  <c:v>2602.5714285714284</c:v>
                </c:pt>
                <c:pt idx="99">
                  <c:v>2268.2857142857142</c:v>
                </c:pt>
                <c:pt idx="100">
                  <c:v>2364.4285714285716</c:v>
                </c:pt>
                <c:pt idx="101">
                  <c:v>2218.4285714285716</c:v>
                </c:pt>
                <c:pt idx="102">
                  <c:v>2115.4285714285716</c:v>
                </c:pt>
                <c:pt idx="103">
                  <c:v>2010.1428571428569</c:v>
                </c:pt>
                <c:pt idx="104">
                  <c:v>1766.2857142857142</c:v>
                </c:pt>
                <c:pt idx="105">
                  <c:v>1913.5714285714287</c:v>
                </c:pt>
                <c:pt idx="106">
                  <c:v>2077.4285714285716</c:v>
                </c:pt>
                <c:pt idx="107">
                  <c:v>1913.5714285714284</c:v>
                </c:pt>
                <c:pt idx="108">
                  <c:v>1805</c:v>
                </c:pt>
                <c:pt idx="109">
                  <c:v>1881</c:v>
                </c:pt>
                <c:pt idx="110">
                  <c:v>2056.5714285714284</c:v>
                </c:pt>
                <c:pt idx="111">
                  <c:v>1748</c:v>
                </c:pt>
                <c:pt idx="112">
                  <c:v>1708.5714285714284</c:v>
                </c:pt>
                <c:pt idx="113">
                  <c:v>1573</c:v>
                </c:pt>
                <c:pt idx="114">
                  <c:v>1725.8571428571429</c:v>
                </c:pt>
                <c:pt idx="115">
                  <c:v>1521.1428571428571</c:v>
                </c:pt>
                <c:pt idx="116">
                  <c:v>1446.4285714285713</c:v>
                </c:pt>
                <c:pt idx="117">
                  <c:v>1609.7142857142856</c:v>
                </c:pt>
                <c:pt idx="118">
                  <c:v>1351.5714285714284</c:v>
                </c:pt>
                <c:pt idx="119">
                  <c:v>1422.8571428571429</c:v>
                </c:pt>
                <c:pt idx="120">
                  <c:v>1584.8571428571429</c:v>
                </c:pt>
                <c:pt idx="121">
                  <c:v>1414.2857142857142</c:v>
                </c:pt>
                <c:pt idx="122">
                  <c:v>1350</c:v>
                </c:pt>
                <c:pt idx="123">
                  <c:v>1266</c:v>
                </c:pt>
                <c:pt idx="124">
                  <c:v>1203.4285714285716</c:v>
                </c:pt>
                <c:pt idx="125">
                  <c:v>1061.2857142857142</c:v>
                </c:pt>
                <c:pt idx="126">
                  <c:v>1235.1428571428571</c:v>
                </c:pt>
                <c:pt idx="127">
                  <c:v>1306</c:v>
                </c:pt>
                <c:pt idx="128">
                  <c:v>1207.4285714285713</c:v>
                </c:pt>
                <c:pt idx="129">
                  <c:v>1126.2857142857142</c:v>
                </c:pt>
                <c:pt idx="130">
                  <c:v>1236.4285714285713</c:v>
                </c:pt>
                <c:pt idx="131">
                  <c:v>1097</c:v>
                </c:pt>
                <c:pt idx="132">
                  <c:v>1093</c:v>
                </c:pt>
                <c:pt idx="133">
                  <c:v>1145.5714285714287</c:v>
                </c:pt>
                <c:pt idx="134">
                  <c:v>937.14285714285722</c:v>
                </c:pt>
                <c:pt idx="135">
                  <c:v>1080.2857142857142</c:v>
                </c:pt>
                <c:pt idx="136">
                  <c:v>847.85714285714289</c:v>
                </c:pt>
                <c:pt idx="137">
                  <c:v>922.14285714285711</c:v>
                </c:pt>
                <c:pt idx="138">
                  <c:v>895.42857142857133</c:v>
                </c:pt>
                <c:pt idx="139">
                  <c:v>978.14285714285711</c:v>
                </c:pt>
                <c:pt idx="140">
                  <c:v>940.14285714285722</c:v>
                </c:pt>
                <c:pt idx="141">
                  <c:v>835.28571428571433</c:v>
                </c:pt>
                <c:pt idx="142">
                  <c:v>876.71428571428578</c:v>
                </c:pt>
                <c:pt idx="143">
                  <c:v>885.42857142857144</c:v>
                </c:pt>
                <c:pt idx="144">
                  <c:v>816.28571428571433</c:v>
                </c:pt>
                <c:pt idx="145">
                  <c:v>804.57142857142856</c:v>
                </c:pt>
                <c:pt idx="146">
                  <c:v>750.14285714285711</c:v>
                </c:pt>
                <c:pt idx="147">
                  <c:v>975.42857142857133</c:v>
                </c:pt>
                <c:pt idx="148">
                  <c:v>923.85714285714289</c:v>
                </c:pt>
                <c:pt idx="149">
                  <c:v>676</c:v>
                </c:pt>
                <c:pt idx="150">
                  <c:v>781.14285714285711</c:v>
                </c:pt>
                <c:pt idx="151">
                  <c:v>718.71428571428567</c:v>
                </c:pt>
                <c:pt idx="152">
                  <c:v>697</c:v>
                </c:pt>
                <c:pt idx="153">
                  <c:v>812</c:v>
                </c:pt>
                <c:pt idx="154">
                  <c:v>635.57142857142856</c:v>
                </c:pt>
                <c:pt idx="155">
                  <c:v>585</c:v>
                </c:pt>
                <c:pt idx="156">
                  <c:v>692.71428571428567</c:v>
                </c:pt>
                <c:pt idx="157">
                  <c:v>902.28571428571433</c:v>
                </c:pt>
                <c:pt idx="158">
                  <c:v>696.14285714285722</c:v>
                </c:pt>
                <c:pt idx="159">
                  <c:v>588.71428571428578</c:v>
                </c:pt>
                <c:pt idx="160">
                  <c:v>662.85714285714289</c:v>
                </c:pt>
                <c:pt idx="161">
                  <c:v>674.85714285714289</c:v>
                </c:pt>
                <c:pt idx="162">
                  <c:v>470</c:v>
                </c:pt>
                <c:pt idx="163">
                  <c:v>584.71428571428567</c:v>
                </c:pt>
                <c:pt idx="164">
                  <c:v>577.57142857142856</c:v>
                </c:pt>
                <c:pt idx="165">
                  <c:v>488.42857142857144</c:v>
                </c:pt>
                <c:pt idx="166">
                  <c:v>491.14285714285722</c:v>
                </c:pt>
                <c:pt idx="167">
                  <c:v>457.99999999999994</c:v>
                </c:pt>
                <c:pt idx="168">
                  <c:v>486.42857142857144</c:v>
                </c:pt>
                <c:pt idx="169">
                  <c:v>509.42857142857139</c:v>
                </c:pt>
                <c:pt idx="170">
                  <c:v>576.57142857142867</c:v>
                </c:pt>
                <c:pt idx="171">
                  <c:v>526</c:v>
                </c:pt>
                <c:pt idx="172">
                  <c:v>433.85714285714289</c:v>
                </c:pt>
                <c:pt idx="173">
                  <c:v>429.28571428571422</c:v>
                </c:pt>
                <c:pt idx="174">
                  <c:v>380.28571428571428</c:v>
                </c:pt>
                <c:pt idx="175">
                  <c:v>398.57142857142861</c:v>
                </c:pt>
                <c:pt idx="176">
                  <c:v>307.14285714285711</c:v>
                </c:pt>
                <c:pt idx="177">
                  <c:v>272.28571428571433</c:v>
                </c:pt>
                <c:pt idx="178">
                  <c:v>531.14285714285711</c:v>
                </c:pt>
                <c:pt idx="179">
                  <c:v>388.28571428571433</c:v>
                </c:pt>
                <c:pt idx="180">
                  <c:v>302.14285714285711</c:v>
                </c:pt>
                <c:pt idx="181">
                  <c:v>429.14285714285711</c:v>
                </c:pt>
                <c:pt idx="182">
                  <c:v>387.28571428571428</c:v>
                </c:pt>
                <c:pt idx="183">
                  <c:v>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037-B0CC-658C26A0ED7E}"/>
            </c:ext>
          </c:extLst>
        </c:ser>
        <c:ser>
          <c:idx val="1"/>
          <c:order val="1"/>
          <c:tx>
            <c:strRef>
              <c:f>'Exc 495'!$G$4:$G$5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495'!$G$7:$G$195</c:f>
              <c:numCache>
                <c:formatCode>0</c:formatCode>
                <c:ptCount val="189"/>
                <c:pt idx="0">
                  <c:v>18133.113850768084</c:v>
                </c:pt>
                <c:pt idx="1">
                  <c:v>17949.31921143935</c:v>
                </c:pt>
                <c:pt idx="2">
                  <c:v>18379.561260871258</c:v>
                </c:pt>
                <c:pt idx="3">
                  <c:v>18118.914324131398</c:v>
                </c:pt>
                <c:pt idx="4">
                  <c:v>17483.552728385268</c:v>
                </c:pt>
                <c:pt idx="5">
                  <c:v>17258.168073012996</c:v>
                </c:pt>
                <c:pt idx="6">
                  <c:v>17180.197664534506</c:v>
                </c:pt>
                <c:pt idx="7">
                  <c:v>15986.094420093274</c:v>
                </c:pt>
                <c:pt idx="8">
                  <c:v>15624.648314806202</c:v>
                </c:pt>
                <c:pt idx="9">
                  <c:v>14845.706751470783</c:v>
                </c:pt>
                <c:pt idx="10">
                  <c:v>14081.288237879624</c:v>
                </c:pt>
                <c:pt idx="11">
                  <c:v>13636.193903311394</c:v>
                </c:pt>
                <c:pt idx="12">
                  <c:v>12989.383225436573</c:v>
                </c:pt>
                <c:pt idx="13">
                  <c:v>12693.634129017375</c:v>
                </c:pt>
                <c:pt idx="14">
                  <c:v>12236.948439828308</c:v>
                </c:pt>
                <c:pt idx="15">
                  <c:v>11917.612756622797</c:v>
                </c:pt>
                <c:pt idx="16">
                  <c:v>11103.840044760598</c:v>
                </c:pt>
                <c:pt idx="17">
                  <c:v>10364.355781922282</c:v>
                </c:pt>
                <c:pt idx="18">
                  <c:v>10279.669427914707</c:v>
                </c:pt>
                <c:pt idx="19">
                  <c:v>9870.8631981679264</c:v>
                </c:pt>
                <c:pt idx="20">
                  <c:v>9276.1609698994398</c:v>
                </c:pt>
                <c:pt idx="21">
                  <c:v>8969.8810012408067</c:v>
                </c:pt>
                <c:pt idx="22">
                  <c:v>9020.5679868787574</c:v>
                </c:pt>
                <c:pt idx="23">
                  <c:v>8352.9122718924973</c:v>
                </c:pt>
                <c:pt idx="24">
                  <c:v>8166.383392307338</c:v>
                </c:pt>
                <c:pt idx="25">
                  <c:v>8204.968901131424</c:v>
                </c:pt>
                <c:pt idx="26">
                  <c:v>8092.9798262501163</c:v>
                </c:pt>
                <c:pt idx="27">
                  <c:v>7571.6763929052613</c:v>
                </c:pt>
                <c:pt idx="28">
                  <c:v>7216.6747220375228</c:v>
                </c:pt>
                <c:pt idx="29">
                  <c:v>7521.6209100855876</c:v>
                </c:pt>
                <c:pt idx="30">
                  <c:v>7224.9510937104969</c:v>
                </c:pt>
                <c:pt idx="31">
                  <c:v>7148.4873859489289</c:v>
                </c:pt>
                <c:pt idx="32">
                  <c:v>7150.9983762886495</c:v>
                </c:pt>
                <c:pt idx="33">
                  <c:v>6902.1459614376372</c:v>
                </c:pt>
                <c:pt idx="34">
                  <c:v>6932.7070943568369</c:v>
                </c:pt>
                <c:pt idx="35">
                  <c:v>6733.0546144017108</c:v>
                </c:pt>
                <c:pt idx="36">
                  <c:v>6375.5450390286787</c:v>
                </c:pt>
                <c:pt idx="37">
                  <c:v>6329.2787973005907</c:v>
                </c:pt>
                <c:pt idx="38">
                  <c:v>6420.2567420855385</c:v>
                </c:pt>
                <c:pt idx="39">
                  <c:v>6083.7812934023832</c:v>
                </c:pt>
                <c:pt idx="40">
                  <c:v>5893.7142895975358</c:v>
                </c:pt>
                <c:pt idx="41">
                  <c:v>5710.6074911996002</c:v>
                </c:pt>
                <c:pt idx="42">
                  <c:v>5715.7561925757755</c:v>
                </c:pt>
                <c:pt idx="43">
                  <c:v>5711.9033866871841</c:v>
                </c:pt>
                <c:pt idx="44">
                  <c:v>5480.1025739480328</c:v>
                </c:pt>
                <c:pt idx="45">
                  <c:v>5243.3896661133467</c:v>
                </c:pt>
                <c:pt idx="46">
                  <c:v>4962.4613420280684</c:v>
                </c:pt>
                <c:pt idx="47">
                  <c:v>4995.2553333652641</c:v>
                </c:pt>
                <c:pt idx="48">
                  <c:v>4772.5015019250068</c:v>
                </c:pt>
                <c:pt idx="49">
                  <c:v>4606.6145227002498</c:v>
                </c:pt>
                <c:pt idx="50">
                  <c:v>4358.1643658641306</c:v>
                </c:pt>
                <c:pt idx="51">
                  <c:v>4397.5176240510955</c:v>
                </c:pt>
                <c:pt idx="52">
                  <c:v>4242.957682173751</c:v>
                </c:pt>
                <c:pt idx="53">
                  <c:v>4241.3704312392638</c:v>
                </c:pt>
                <c:pt idx="54">
                  <c:v>3954.2278952558308</c:v>
                </c:pt>
                <c:pt idx="55">
                  <c:v>3843.9844155121132</c:v>
                </c:pt>
                <c:pt idx="56">
                  <c:v>3428.0538442059647</c:v>
                </c:pt>
                <c:pt idx="57">
                  <c:v>3368.7270744910766</c:v>
                </c:pt>
                <c:pt idx="58">
                  <c:v>3134.3067831048957</c:v>
                </c:pt>
                <c:pt idx="59">
                  <c:v>3132.4792727674289</c:v>
                </c:pt>
                <c:pt idx="60">
                  <c:v>2862.4794491846751</c:v>
                </c:pt>
                <c:pt idx="61">
                  <c:v>3094.7247179691244</c:v>
                </c:pt>
                <c:pt idx="62">
                  <c:v>2941.4549487337476</c:v>
                </c:pt>
                <c:pt idx="63">
                  <c:v>2613.1407122232908</c:v>
                </c:pt>
                <c:pt idx="64">
                  <c:v>2614.6514198240902</c:v>
                </c:pt>
                <c:pt idx="65">
                  <c:v>2473.3838006334122</c:v>
                </c:pt>
                <c:pt idx="66">
                  <c:v>2592.3587277914112</c:v>
                </c:pt>
                <c:pt idx="67">
                  <c:v>2399.1581851559408</c:v>
                </c:pt>
                <c:pt idx="68">
                  <c:v>2558.4320496940304</c:v>
                </c:pt>
                <c:pt idx="69">
                  <c:v>2548.8185829795684</c:v>
                </c:pt>
                <c:pt idx="70">
                  <c:v>2486.993191589615</c:v>
                </c:pt>
                <c:pt idx="71">
                  <c:v>2309.910677716287</c:v>
                </c:pt>
                <c:pt idx="72">
                  <c:v>2429.5774972465383</c:v>
                </c:pt>
                <c:pt idx="73">
                  <c:v>2422.6072645150771</c:v>
                </c:pt>
                <c:pt idx="74">
                  <c:v>2098.5601736166436</c:v>
                </c:pt>
                <c:pt idx="75">
                  <c:v>2236.5105207015995</c:v>
                </c:pt>
                <c:pt idx="76">
                  <c:v>2294.1496437703736</c:v>
                </c:pt>
                <c:pt idx="77">
                  <c:v>2176.022232707337</c:v>
                </c:pt>
                <c:pt idx="78">
                  <c:v>2660.050594059453</c:v>
                </c:pt>
                <c:pt idx="79">
                  <c:v>2560.9242810648593</c:v>
                </c:pt>
                <c:pt idx="80">
                  <c:v>2384.6543025894325</c:v>
                </c:pt>
                <c:pt idx="81">
                  <c:v>2508.3865150509332</c:v>
                </c:pt>
                <c:pt idx="82">
                  <c:v>2690.4468493065706</c:v>
                </c:pt>
                <c:pt idx="83">
                  <c:v>2233.1728953747502</c:v>
                </c:pt>
                <c:pt idx="84">
                  <c:v>2428.3483638946709</c:v>
                </c:pt>
                <c:pt idx="85">
                  <c:v>2495.774206232245</c:v>
                </c:pt>
                <c:pt idx="86">
                  <c:v>2165.1577765175462</c:v>
                </c:pt>
                <c:pt idx="87">
                  <c:v>2624.3848336668043</c:v>
                </c:pt>
                <c:pt idx="88">
                  <c:v>2128.0307195484088</c:v>
                </c:pt>
                <c:pt idx="89">
                  <c:v>2480.9195992155742</c:v>
                </c:pt>
                <c:pt idx="90">
                  <c:v>2786.8833260146648</c:v>
                </c:pt>
                <c:pt idx="91">
                  <c:v>2556.4435541761113</c:v>
                </c:pt>
                <c:pt idx="92">
                  <c:v>2354.3143060194452</c:v>
                </c:pt>
                <c:pt idx="93">
                  <c:v>2264.7273651314536</c:v>
                </c:pt>
                <c:pt idx="94">
                  <c:v>2599.7964723580963</c:v>
                </c:pt>
                <c:pt idx="95">
                  <c:v>2361.4124750522315</c:v>
                </c:pt>
                <c:pt idx="96">
                  <c:v>2289.3485735074646</c:v>
                </c:pt>
                <c:pt idx="97">
                  <c:v>2139.0689243319107</c:v>
                </c:pt>
                <c:pt idx="98">
                  <c:v>2172.4448896640379</c:v>
                </c:pt>
                <c:pt idx="99">
                  <c:v>2049.364430520895</c:v>
                </c:pt>
                <c:pt idx="100">
                  <c:v>2247.9352844337336</c:v>
                </c:pt>
                <c:pt idx="101">
                  <c:v>2201.3786365048009</c:v>
                </c:pt>
                <c:pt idx="102">
                  <c:v>2303.0530362988047</c:v>
                </c:pt>
                <c:pt idx="103">
                  <c:v>2172.5865911718115</c:v>
                </c:pt>
                <c:pt idx="104">
                  <c:v>1938.2398783573935</c:v>
                </c:pt>
                <c:pt idx="105">
                  <c:v>2119.463871308235</c:v>
                </c:pt>
                <c:pt idx="106">
                  <c:v>1933.6572158991735</c:v>
                </c:pt>
                <c:pt idx="107">
                  <c:v>2084.8887144449145</c:v>
                </c:pt>
                <c:pt idx="108">
                  <c:v>1948.1681180219407</c:v>
                </c:pt>
                <c:pt idx="109">
                  <c:v>1813.5289350463891</c:v>
                </c:pt>
                <c:pt idx="110">
                  <c:v>1923.6202093219595</c:v>
                </c:pt>
                <c:pt idx="111">
                  <c:v>1894.4527691588523</c:v>
                </c:pt>
                <c:pt idx="112">
                  <c:v>1462.8570168783588</c:v>
                </c:pt>
                <c:pt idx="113">
                  <c:v>1512.0704333302217</c:v>
                </c:pt>
                <c:pt idx="114">
                  <c:v>1585.8834666083917</c:v>
                </c:pt>
                <c:pt idx="115">
                  <c:v>1463.4972546108636</c:v>
                </c:pt>
                <c:pt idx="116">
                  <c:v>1399.058128844815</c:v>
                </c:pt>
                <c:pt idx="117">
                  <c:v>1262.7989516763118</c:v>
                </c:pt>
                <c:pt idx="118">
                  <c:v>1464.2933394100708</c:v>
                </c:pt>
                <c:pt idx="119">
                  <c:v>1586.9036750688374</c:v>
                </c:pt>
                <c:pt idx="120">
                  <c:v>1436.9988292562987</c:v>
                </c:pt>
                <c:pt idx="121">
                  <c:v>1475.5985844330251</c:v>
                </c:pt>
                <c:pt idx="122">
                  <c:v>1331.0967619968128</c:v>
                </c:pt>
                <c:pt idx="123">
                  <c:v>1256.9392982983827</c:v>
                </c:pt>
                <c:pt idx="124">
                  <c:v>1214.1883351772117</c:v>
                </c:pt>
                <c:pt idx="125">
                  <c:v>969.27104643243774</c:v>
                </c:pt>
                <c:pt idx="126">
                  <c:v>1365.6807586679515</c:v>
                </c:pt>
                <c:pt idx="127">
                  <c:v>1285.7528976638148</c:v>
                </c:pt>
                <c:pt idx="128">
                  <c:v>1232.4215670910698</c:v>
                </c:pt>
                <c:pt idx="129">
                  <c:v>1121.4031043839707</c:v>
                </c:pt>
                <c:pt idx="130">
                  <c:v>1227.588801833399</c:v>
                </c:pt>
                <c:pt idx="131">
                  <c:v>995.61279487766137</c:v>
                </c:pt>
                <c:pt idx="132">
                  <c:v>1053.1350778238714</c:v>
                </c:pt>
                <c:pt idx="133">
                  <c:v>1049.280708441212</c:v>
                </c:pt>
                <c:pt idx="134">
                  <c:v>1092.7821366231669</c:v>
                </c:pt>
                <c:pt idx="135">
                  <c:v>1067.9950758790333</c:v>
                </c:pt>
                <c:pt idx="136">
                  <c:v>1051.6059624545617</c:v>
                </c:pt>
                <c:pt idx="137">
                  <c:v>1028.6993563784658</c:v>
                </c:pt>
                <c:pt idx="138">
                  <c:v>776.27004749524292</c:v>
                </c:pt>
                <c:pt idx="139">
                  <c:v>988.59666600196692</c:v>
                </c:pt>
                <c:pt idx="140">
                  <c:v>809.87514910416098</c:v>
                </c:pt>
                <c:pt idx="141">
                  <c:v>962.53312888813286</c:v>
                </c:pt>
                <c:pt idx="142">
                  <c:v>776.59799140561267</c:v>
                </c:pt>
                <c:pt idx="143">
                  <c:v>827.87241097638696</c:v>
                </c:pt>
                <c:pt idx="144">
                  <c:v>757.42939881964776</c:v>
                </c:pt>
                <c:pt idx="145">
                  <c:v>677.16670223160554</c:v>
                </c:pt>
                <c:pt idx="146">
                  <c:v>662.96505937054485</c:v>
                </c:pt>
                <c:pt idx="147">
                  <c:v>899.33023596035616</c:v>
                </c:pt>
                <c:pt idx="148">
                  <c:v>878.34537000964497</c:v>
                </c:pt>
                <c:pt idx="149">
                  <c:v>924.57050880063616</c:v>
                </c:pt>
                <c:pt idx="150">
                  <c:v>713.27186144987741</c:v>
                </c:pt>
                <c:pt idx="151">
                  <c:v>605.73655362484419</c:v>
                </c:pt>
                <c:pt idx="152">
                  <c:v>728.87511975792836</c:v>
                </c:pt>
                <c:pt idx="153">
                  <c:v>985.44458027146231</c:v>
                </c:pt>
                <c:pt idx="154">
                  <c:v>751.58311192204451</c:v>
                </c:pt>
                <c:pt idx="155">
                  <c:v>831.54089000370016</c:v>
                </c:pt>
                <c:pt idx="156">
                  <c:v>681.25325981033131</c:v>
                </c:pt>
                <c:pt idx="157">
                  <c:v>999.43083317941773</c:v>
                </c:pt>
                <c:pt idx="158">
                  <c:v>432.44739923833811</c:v>
                </c:pt>
                <c:pt idx="159">
                  <c:v>652.09382937244868</c:v>
                </c:pt>
                <c:pt idx="160">
                  <c:v>783.71371484161955</c:v>
                </c:pt>
                <c:pt idx="161">
                  <c:v>458.158998012106</c:v>
                </c:pt>
                <c:pt idx="162">
                  <c:v>253.2052462290753</c:v>
                </c:pt>
                <c:pt idx="163">
                  <c:v>534.73211974994524</c:v>
                </c:pt>
                <c:pt idx="164">
                  <c:v>217.68120004707527</c:v>
                </c:pt>
                <c:pt idx="165">
                  <c:v>606.78862564060296</c:v>
                </c:pt>
                <c:pt idx="166">
                  <c:v>567.53486258109183</c:v>
                </c:pt>
                <c:pt idx="167">
                  <c:v>519.46562662297788</c:v>
                </c:pt>
                <c:pt idx="168">
                  <c:v>582.65224195814721</c:v>
                </c:pt>
                <c:pt idx="169">
                  <c:v>632.03912984799751</c:v>
                </c:pt>
                <c:pt idx="170">
                  <c:v>432.7050986636537</c:v>
                </c:pt>
                <c:pt idx="171">
                  <c:v>770.75008529219804</c:v>
                </c:pt>
                <c:pt idx="172">
                  <c:v>310.40566135777976</c:v>
                </c:pt>
                <c:pt idx="173">
                  <c:v>469.50832834463836</c:v>
                </c:pt>
                <c:pt idx="174">
                  <c:v>359.12719357773852</c:v>
                </c:pt>
                <c:pt idx="175">
                  <c:v>454.23853413869813</c:v>
                </c:pt>
                <c:pt idx="176">
                  <c:v>283.15124348428469</c:v>
                </c:pt>
                <c:pt idx="177">
                  <c:v>175.0656345529643</c:v>
                </c:pt>
                <c:pt idx="178">
                  <c:v>71.550950310422252</c:v>
                </c:pt>
                <c:pt idx="179">
                  <c:v>68.028089213972521</c:v>
                </c:pt>
                <c:pt idx="180">
                  <c:v>43.509079020892536</c:v>
                </c:pt>
                <c:pt idx="181">
                  <c:v>200.98847261029817</c:v>
                </c:pt>
                <c:pt idx="182">
                  <c:v>380.90801765394497</c:v>
                </c:pt>
                <c:pt idx="183">
                  <c:v>65.58048450441575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59-4037-B0CC-658C26A0ED7E}"/>
            </c:ext>
          </c:extLst>
        </c:ser>
        <c:ser>
          <c:idx val="3"/>
          <c:order val="2"/>
          <c:tx>
            <c:strRef>
              <c:f>'Exc 495'!$J$4:$J$5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495'!$J$7:$J$195</c:f>
              <c:numCache>
                <c:formatCode>0</c:formatCode>
                <c:ptCount val="189"/>
                <c:pt idx="0">
                  <c:v>310.74246457439415</c:v>
                </c:pt>
                <c:pt idx="1">
                  <c:v>511.48452572044317</c:v>
                </c:pt>
                <c:pt idx="2">
                  <c:v>607.60475206003798</c:v>
                </c:pt>
                <c:pt idx="3">
                  <c:v>557.11560789970929</c:v>
                </c:pt>
                <c:pt idx="4">
                  <c:v>602.92019229258483</c:v>
                </c:pt>
                <c:pt idx="5">
                  <c:v>602.05268122453799</c:v>
                </c:pt>
                <c:pt idx="6">
                  <c:v>601.01166794288156</c:v>
                </c:pt>
                <c:pt idx="7">
                  <c:v>653.23583423930404</c:v>
                </c:pt>
                <c:pt idx="8">
                  <c:v>616.45336495411618</c:v>
                </c:pt>
                <c:pt idx="9">
                  <c:v>658.44090064758541</c:v>
                </c:pt>
                <c:pt idx="10">
                  <c:v>765.49176644457089</c:v>
                </c:pt>
                <c:pt idx="11">
                  <c:v>577.5888691056158</c:v>
                </c:pt>
                <c:pt idx="12">
                  <c:v>704.76599168128905</c:v>
                </c:pt>
                <c:pt idx="13">
                  <c:v>680.82268620319519</c:v>
                </c:pt>
                <c:pt idx="14">
                  <c:v>620.2704136535225</c:v>
                </c:pt>
                <c:pt idx="15">
                  <c:v>737.90491448068008</c:v>
                </c:pt>
                <c:pt idx="16">
                  <c:v>700.94894298188274</c:v>
                </c:pt>
                <c:pt idx="17">
                  <c:v>840.27122051021252</c:v>
                </c:pt>
                <c:pt idx="18">
                  <c:v>700.42843634105463</c:v>
                </c:pt>
                <c:pt idx="19">
                  <c:v>713.61460457536725</c:v>
                </c:pt>
                <c:pt idx="20">
                  <c:v>807.13229771082138</c:v>
                </c:pt>
                <c:pt idx="21">
                  <c:v>803.48875122502443</c:v>
                </c:pt>
                <c:pt idx="22">
                  <c:v>827.25855448950915</c:v>
                </c:pt>
                <c:pt idx="23">
                  <c:v>919.73523434330707</c:v>
                </c:pt>
                <c:pt idx="24">
                  <c:v>844.0882692096186</c:v>
                </c:pt>
                <c:pt idx="25">
                  <c:v>798.11018260313381</c:v>
                </c:pt>
                <c:pt idx="26">
                  <c:v>910.88662144922887</c:v>
                </c:pt>
                <c:pt idx="27">
                  <c:v>857.62144187115018</c:v>
                </c:pt>
                <c:pt idx="28">
                  <c:v>1000.4137636716674</c:v>
                </c:pt>
                <c:pt idx="29">
                  <c:v>926.675322887682</c:v>
                </c:pt>
                <c:pt idx="30">
                  <c:v>1049.1678856959022</c:v>
                </c:pt>
                <c:pt idx="31">
                  <c:v>1012.9059230515426</c:v>
                </c:pt>
                <c:pt idx="32">
                  <c:v>1015.6819584692925</c:v>
                </c:pt>
                <c:pt idx="33">
                  <c:v>1064.262578279918</c:v>
                </c:pt>
                <c:pt idx="34">
                  <c:v>958.59973019180745</c:v>
                </c:pt>
                <c:pt idx="35">
                  <c:v>914.87717236224444</c:v>
                </c:pt>
                <c:pt idx="36">
                  <c:v>1145.1146098218876</c:v>
                </c:pt>
                <c:pt idx="37">
                  <c:v>953.22116156991694</c:v>
                </c:pt>
                <c:pt idx="38">
                  <c:v>915.74468343029127</c:v>
                </c:pt>
                <c:pt idx="39">
                  <c:v>917.82670999360403</c:v>
                </c:pt>
                <c:pt idx="40">
                  <c:v>977.16446704801081</c:v>
                </c:pt>
                <c:pt idx="41">
                  <c:v>987.57459986457343</c:v>
                </c:pt>
                <c:pt idx="42">
                  <c:v>1041.0132816562616</c:v>
                </c:pt>
                <c:pt idx="43">
                  <c:v>927.36933174211981</c:v>
                </c:pt>
                <c:pt idx="44">
                  <c:v>856.58042858949386</c:v>
                </c:pt>
                <c:pt idx="45">
                  <c:v>943.50503760779179</c:v>
                </c:pt>
                <c:pt idx="46">
                  <c:v>905.68155504094761</c:v>
                </c:pt>
                <c:pt idx="47">
                  <c:v>933.26840700483842</c:v>
                </c:pt>
                <c:pt idx="48">
                  <c:v>918.17371442082253</c:v>
                </c:pt>
                <c:pt idx="49">
                  <c:v>946.62807745276052</c:v>
                </c:pt>
                <c:pt idx="50">
                  <c:v>909.6721059539633</c:v>
                </c:pt>
                <c:pt idx="51">
                  <c:v>701.46944962271107</c:v>
                </c:pt>
                <c:pt idx="52">
                  <c:v>845.3027847048844</c:v>
                </c:pt>
                <c:pt idx="53">
                  <c:v>734.26136799488324</c:v>
                </c:pt>
                <c:pt idx="54">
                  <c:v>843.22075814157199</c:v>
                </c:pt>
                <c:pt idx="55">
                  <c:v>891.97488016580701</c:v>
                </c:pt>
                <c:pt idx="56">
                  <c:v>862.82650827943166</c:v>
                </c:pt>
                <c:pt idx="57">
                  <c:v>856.58042858949386</c:v>
                </c:pt>
                <c:pt idx="58">
                  <c:v>798.28368481674318</c:v>
                </c:pt>
                <c:pt idx="59">
                  <c:v>749.35606057889891</c:v>
                </c:pt>
                <c:pt idx="60">
                  <c:v>725.23925288719556</c:v>
                </c:pt>
                <c:pt idx="61">
                  <c:v>724.71874624636735</c:v>
                </c:pt>
                <c:pt idx="62">
                  <c:v>606.21673435116293</c:v>
                </c:pt>
                <c:pt idx="63">
                  <c:v>652.36832317125709</c:v>
                </c:pt>
                <c:pt idx="64">
                  <c:v>643.17270584996027</c:v>
                </c:pt>
                <c:pt idx="65">
                  <c:v>552.60455034586539</c:v>
                </c:pt>
                <c:pt idx="66">
                  <c:v>484.41818039738041</c:v>
                </c:pt>
                <c:pt idx="67">
                  <c:v>421.43687685717669</c:v>
                </c:pt>
                <c:pt idx="68">
                  <c:v>620.44391586713209</c:v>
                </c:pt>
                <c:pt idx="69">
                  <c:v>348.04544050040994</c:v>
                </c:pt>
                <c:pt idx="70">
                  <c:v>440.17511592698929</c:v>
                </c:pt>
                <c:pt idx="71">
                  <c:v>392.98251382523875</c:v>
                </c:pt>
                <c:pt idx="72">
                  <c:v>401.31062007848874</c:v>
                </c:pt>
                <c:pt idx="73">
                  <c:v>453.88179080213013</c:v>
                </c:pt>
                <c:pt idx="74">
                  <c:v>356.54704896726969</c:v>
                </c:pt>
                <c:pt idx="75">
                  <c:v>385.52191864003572</c:v>
                </c:pt>
                <c:pt idx="76">
                  <c:v>396.45255809742616</c:v>
                </c:pt>
                <c:pt idx="77">
                  <c:v>440.17511592698941</c:v>
                </c:pt>
                <c:pt idx="78">
                  <c:v>338.67632096550381</c:v>
                </c:pt>
                <c:pt idx="79">
                  <c:v>178.1867733768299</c:v>
                </c:pt>
                <c:pt idx="80">
                  <c:v>306.57841144776921</c:v>
                </c:pt>
                <c:pt idx="81">
                  <c:v>233.5339795182214</c:v>
                </c:pt>
                <c:pt idx="82">
                  <c:v>517.38360098316195</c:v>
                </c:pt>
                <c:pt idx="83">
                  <c:v>329.3072014305975</c:v>
                </c:pt>
                <c:pt idx="84">
                  <c:v>280.03257276553433</c:v>
                </c:pt>
                <c:pt idx="85">
                  <c:v>240.99457470342458</c:v>
                </c:pt>
                <c:pt idx="86">
                  <c:v>291.48371886375327</c:v>
                </c:pt>
                <c:pt idx="87">
                  <c:v>456.48432400627075</c:v>
                </c:pt>
                <c:pt idx="88">
                  <c:v>146.95637492714226</c:v>
                </c:pt>
                <c:pt idx="89">
                  <c:v>255.91576507383093</c:v>
                </c:pt>
                <c:pt idx="90">
                  <c:v>353.77101354951964</c:v>
                </c:pt>
                <c:pt idx="91">
                  <c:v>456.65782621988006</c:v>
                </c:pt>
                <c:pt idx="92">
                  <c:v>438.26659157728619</c:v>
                </c:pt>
                <c:pt idx="93">
                  <c:v>305.19039373889399</c:v>
                </c:pt>
                <c:pt idx="94">
                  <c:v>274.6540041436437</c:v>
                </c:pt>
                <c:pt idx="95">
                  <c:v>366.26317292939467</c:v>
                </c:pt>
                <c:pt idx="96">
                  <c:v>523.10917403227143</c:v>
                </c:pt>
                <c:pt idx="97">
                  <c:v>248.28166767501841</c:v>
                </c:pt>
                <c:pt idx="98">
                  <c:v>311.43647342883162</c:v>
                </c:pt>
                <c:pt idx="99">
                  <c:v>331.21572578030049</c:v>
                </c:pt>
                <c:pt idx="100">
                  <c:v>311.08946900161288</c:v>
                </c:pt>
                <c:pt idx="101">
                  <c:v>285.41114138742506</c:v>
                </c:pt>
                <c:pt idx="102">
                  <c:v>295.64777199037832</c:v>
                </c:pt>
                <c:pt idx="103">
                  <c:v>352.73000026786332</c:v>
                </c:pt>
                <c:pt idx="104">
                  <c:v>211.49919838983044</c:v>
                </c:pt>
                <c:pt idx="105">
                  <c:v>344.92240065544132</c:v>
                </c:pt>
                <c:pt idx="106">
                  <c:v>396.97306473825432</c:v>
                </c:pt>
                <c:pt idx="107">
                  <c:v>380.83735887258234</c:v>
                </c:pt>
                <c:pt idx="108">
                  <c:v>337.63530768384749</c:v>
                </c:pt>
                <c:pt idx="109">
                  <c:v>366.43667514300409</c:v>
                </c:pt>
                <c:pt idx="110">
                  <c:v>358.97607995780083</c:v>
                </c:pt>
                <c:pt idx="111">
                  <c:v>210.11118068095547</c:v>
                </c:pt>
                <c:pt idx="112">
                  <c:v>213.23422052592426</c:v>
                </c:pt>
                <c:pt idx="113">
                  <c:v>211.49919838983047</c:v>
                </c:pt>
                <c:pt idx="114">
                  <c:v>207.50864747681482</c:v>
                </c:pt>
                <c:pt idx="115">
                  <c:v>267.36691117204987</c:v>
                </c:pt>
                <c:pt idx="116">
                  <c:v>168.64415162831438</c:v>
                </c:pt>
                <c:pt idx="117">
                  <c:v>208.02915411764292</c:v>
                </c:pt>
                <c:pt idx="118">
                  <c:v>326.01065937201929</c:v>
                </c:pt>
                <c:pt idx="119">
                  <c:v>252.0987163744247</c:v>
                </c:pt>
                <c:pt idx="120">
                  <c:v>137.58725539223593</c:v>
                </c:pt>
                <c:pt idx="121">
                  <c:v>312.99799335131593</c:v>
                </c:pt>
                <c:pt idx="122">
                  <c:v>179.57479108570516</c:v>
                </c:pt>
                <c:pt idx="123">
                  <c:v>191.37294161114278</c:v>
                </c:pt>
                <c:pt idx="124">
                  <c:v>106.35685694254803</c:v>
                </c:pt>
                <c:pt idx="125">
                  <c:v>65.410334530735113</c:v>
                </c:pt>
                <c:pt idx="126">
                  <c:v>211.3256961762211</c:v>
                </c:pt>
                <c:pt idx="127">
                  <c:v>182.69783093067392</c:v>
                </c:pt>
                <c:pt idx="128">
                  <c:v>0.52050664082811604</c:v>
                </c:pt>
                <c:pt idx="129">
                  <c:v>267.01990674483108</c:v>
                </c:pt>
                <c:pt idx="130">
                  <c:v>283.67611925133127</c:v>
                </c:pt>
                <c:pt idx="131">
                  <c:v>244.63812118922149</c:v>
                </c:pt>
                <c:pt idx="132">
                  <c:v>164.30659628807993</c:v>
                </c:pt>
                <c:pt idx="133">
                  <c:v>128.91214471176704</c:v>
                </c:pt>
                <c:pt idx="134">
                  <c:v>86.924609018297829</c:v>
                </c:pt>
                <c:pt idx="135">
                  <c:v>18.911741283422099</c:v>
                </c:pt>
                <c:pt idx="136">
                  <c:v>126.48311372123574</c:v>
                </c:pt>
                <c:pt idx="137">
                  <c:v>122.3190605946107</c:v>
                </c:pt>
                <c:pt idx="138">
                  <c:v>162.5715741519862</c:v>
                </c:pt>
                <c:pt idx="139">
                  <c:v>59.858263695235031</c:v>
                </c:pt>
                <c:pt idx="140">
                  <c:v>99.243266184563595</c:v>
                </c:pt>
                <c:pt idx="141">
                  <c:v>-17.350221360937716</c:v>
                </c:pt>
                <c:pt idx="142">
                  <c:v>-0.34700442721874397</c:v>
                </c:pt>
                <c:pt idx="143">
                  <c:v>153.54945904429857</c:v>
                </c:pt>
                <c:pt idx="144">
                  <c:v>183.91234642593957</c:v>
                </c:pt>
                <c:pt idx="145">
                  <c:v>65.063330103516364</c:v>
                </c:pt>
                <c:pt idx="146">
                  <c:v>68.706876589313239</c:v>
                </c:pt>
                <c:pt idx="147">
                  <c:v>207.85565190403358</c:v>
                </c:pt>
                <c:pt idx="148">
                  <c:v>111.2149189236106</c:v>
                </c:pt>
                <c:pt idx="149">
                  <c:v>70.441898725407015</c:v>
                </c:pt>
                <c:pt idx="150">
                  <c:v>72.3504230751102</c:v>
                </c:pt>
                <c:pt idx="151">
                  <c:v>148.69139706323602</c:v>
                </c:pt>
                <c:pt idx="152">
                  <c:v>100.28427946621986</c:v>
                </c:pt>
                <c:pt idx="153">
                  <c:v>45.804584392875519</c:v>
                </c:pt>
                <c:pt idx="154">
                  <c:v>70.268396511797661</c:v>
                </c:pt>
                <c:pt idx="155">
                  <c:v>148.69139706323602</c:v>
                </c:pt>
                <c:pt idx="156">
                  <c:v>92.650182067407286</c:v>
                </c:pt>
                <c:pt idx="157">
                  <c:v>72.870929715938317</c:v>
                </c:pt>
                <c:pt idx="158">
                  <c:v>39.732006916547327</c:v>
                </c:pt>
                <c:pt idx="159">
                  <c:v>88.659631154391633</c:v>
                </c:pt>
                <c:pt idx="160">
                  <c:v>114.16445655497002</c:v>
                </c:pt>
                <c:pt idx="161">
                  <c:v>182.69783093067392</c:v>
                </c:pt>
                <c:pt idx="162">
                  <c:v>140.36329080998595</c:v>
                </c:pt>
                <c:pt idx="163">
                  <c:v>101.67229717509487</c:v>
                </c:pt>
                <c:pt idx="164">
                  <c:v>15.268194797625149</c:v>
                </c:pt>
                <c:pt idx="165">
                  <c:v>160.31604537506428</c:v>
                </c:pt>
                <c:pt idx="166">
                  <c:v>80.33152490114152</c:v>
                </c:pt>
                <c:pt idx="167">
                  <c:v>128.04463364372018</c:v>
                </c:pt>
                <c:pt idx="168">
                  <c:v>63.675312394641338</c:v>
                </c:pt>
                <c:pt idx="169">
                  <c:v>54.479695073344352</c:v>
                </c:pt>
                <c:pt idx="170">
                  <c:v>-18.044230215375187</c:v>
                </c:pt>
                <c:pt idx="171">
                  <c:v>-45.457579965656755</c:v>
                </c:pt>
                <c:pt idx="172">
                  <c:v>-11.45114609821888</c:v>
                </c:pt>
                <c:pt idx="173">
                  <c:v>-3.8170486994063046</c:v>
                </c:pt>
                <c:pt idx="174">
                  <c:v>176.97225788156447</c:v>
                </c:pt>
                <c:pt idx="175">
                  <c:v>-47.366104315359919</c:v>
                </c:pt>
                <c:pt idx="176">
                  <c:v>116.59348754550132</c:v>
                </c:pt>
                <c:pt idx="177">
                  <c:v>6.9400885443750875</c:v>
                </c:pt>
                <c:pt idx="178">
                  <c:v>13.533172661531395</c:v>
                </c:pt>
                <c:pt idx="179">
                  <c:v>-94.385204203501047</c:v>
                </c:pt>
                <c:pt idx="180">
                  <c:v>38.864495848500432</c:v>
                </c:pt>
                <c:pt idx="181">
                  <c:v>179.05428444487697</c:v>
                </c:pt>
                <c:pt idx="182">
                  <c:v>120.23703403129821</c:v>
                </c:pt>
                <c:pt idx="183">
                  <c:v>-0.52050664082811604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59-4037-B0CC-658C26A0ED7E}"/>
            </c:ext>
          </c:extLst>
        </c:ser>
        <c:ser>
          <c:idx val="4"/>
          <c:order val="3"/>
          <c:tx>
            <c:strRef>
              <c:f>'Exc 495'!$K$4:$K$5</c:f>
              <c:strCache>
                <c:ptCount val="2"/>
                <c:pt idx="0">
                  <c:v>unmixed sp2</c:v>
                </c:pt>
                <c:pt idx="1">
                  <c:v>donor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495'!$K$7:$K$195</c:f>
              <c:numCache>
                <c:formatCode>0</c:formatCode>
                <c:ptCount val="189"/>
                <c:pt idx="0">
                  <c:v>17737.596703001149</c:v>
                </c:pt>
                <c:pt idx="1">
                  <c:v>17434.872633541901</c:v>
                </c:pt>
                <c:pt idx="2">
                  <c:v>17883.164695608688</c:v>
                </c:pt>
                <c:pt idx="3">
                  <c:v>17655.909487931502</c:v>
                </c:pt>
                <c:pt idx="4">
                  <c:v>17013.399963418993</c:v>
                </c:pt>
                <c:pt idx="5">
                  <c:v>16680.374224174826</c:v>
                </c:pt>
                <c:pt idx="6">
                  <c:v>16373.304623124024</c:v>
                </c:pt>
                <c:pt idx="7">
                  <c:v>15419.657962939655</c:v>
                </c:pt>
                <c:pt idx="8">
                  <c:v>15035.978249385777</c:v>
                </c:pt>
                <c:pt idx="9">
                  <c:v>14252.056055403786</c:v>
                </c:pt>
                <c:pt idx="10">
                  <c:v>13539.03772031979</c:v>
                </c:pt>
                <c:pt idx="11">
                  <c:v>12875.707685858493</c:v>
                </c:pt>
                <c:pt idx="12">
                  <c:v>12397.362688138286</c:v>
                </c:pt>
                <c:pt idx="13">
                  <c:v>12066.165876331645</c:v>
                </c:pt>
                <c:pt idx="14">
                  <c:v>11503.295168158755</c:v>
                </c:pt>
                <c:pt idx="15">
                  <c:v>11303.064192298447</c:v>
                </c:pt>
                <c:pt idx="16">
                  <c:v>10342.262767978478</c:v>
                </c:pt>
                <c:pt idx="17">
                  <c:v>9607.8094033266843</c:v>
                </c:pt>
                <c:pt idx="18">
                  <c:v>9413.3285753299569</c:v>
                </c:pt>
                <c:pt idx="19">
                  <c:v>9078.2105430972588</c:v>
                </c:pt>
                <c:pt idx="20">
                  <c:v>8520.3584118129384</c:v>
                </c:pt>
                <c:pt idx="21">
                  <c:v>8143.74567387766</c:v>
                </c:pt>
                <c:pt idx="22">
                  <c:v>8146.2915408706958</c:v>
                </c:pt>
                <c:pt idx="23">
                  <c:v>7697.3995906044029</c:v>
                </c:pt>
                <c:pt idx="24">
                  <c:v>7417.1932757559762</c:v>
                </c:pt>
                <c:pt idx="25">
                  <c:v>7360.6282079681823</c:v>
                </c:pt>
                <c:pt idx="26">
                  <c:v>7198.9656539104153</c:v>
                </c:pt>
                <c:pt idx="27">
                  <c:v>6813.9398497625189</c:v>
                </c:pt>
                <c:pt idx="28">
                  <c:v>6399.270789707205</c:v>
                </c:pt>
                <c:pt idx="29">
                  <c:v>6552.0520721283483</c:v>
                </c:pt>
                <c:pt idx="30">
                  <c:v>6382.7519170914738</c:v>
                </c:pt>
                <c:pt idx="31">
                  <c:v>6267.1490716203525</c:v>
                </c:pt>
                <c:pt idx="32">
                  <c:v>6210.6425295105619</c:v>
                </c:pt>
                <c:pt idx="33">
                  <c:v>5940.6928397317779</c:v>
                </c:pt>
                <c:pt idx="34">
                  <c:v>5921.5403116060097</c:v>
                </c:pt>
                <c:pt idx="35">
                  <c:v>5769.6222829353792</c:v>
                </c:pt>
                <c:pt idx="36">
                  <c:v>5524.0485380439368</c:v>
                </c:pt>
                <c:pt idx="37">
                  <c:v>5494.1272851660169</c:v>
                </c:pt>
                <c:pt idx="38">
                  <c:v>5475.0040198792503</c:v>
                </c:pt>
                <c:pt idx="39">
                  <c:v>5218.5591302991534</c:v>
                </c:pt>
                <c:pt idx="40">
                  <c:v>5030.4576012045181</c:v>
                </c:pt>
                <c:pt idx="41">
                  <c:v>4939.4501719132422</c:v>
                </c:pt>
                <c:pt idx="42">
                  <c:v>4654.1960173372436</c:v>
                </c:pt>
                <c:pt idx="43">
                  <c:v>4720.081299346667</c:v>
                </c:pt>
                <c:pt idx="44">
                  <c:v>4571.9674397460913</c:v>
                </c:pt>
                <c:pt idx="45">
                  <c:v>4394.7077925011044</c:v>
                </c:pt>
                <c:pt idx="46">
                  <c:v>4103.835172837028</c:v>
                </c:pt>
                <c:pt idx="47">
                  <c:v>4155.8352377407573</c:v>
                </c:pt>
                <c:pt idx="48">
                  <c:v>3843.4544314113778</c:v>
                </c:pt>
                <c:pt idx="49">
                  <c:v>3739.2494617309171</c:v>
                </c:pt>
                <c:pt idx="50">
                  <c:v>3598.9195173044495</c:v>
                </c:pt>
                <c:pt idx="51">
                  <c:v>3571.529500000066</c:v>
                </c:pt>
                <c:pt idx="52">
                  <c:v>3302.1943298402907</c:v>
                </c:pt>
                <c:pt idx="53">
                  <c:v>3276.7063970709332</c:v>
                </c:pt>
                <c:pt idx="54">
                  <c:v>3014.4967282077573</c:v>
                </c:pt>
                <c:pt idx="55">
                  <c:v>2953.6592859259044</c:v>
                </c:pt>
                <c:pt idx="56">
                  <c:v>2740.6258180029181</c:v>
                </c:pt>
                <c:pt idx="57">
                  <c:v>2497.8613056555155</c:v>
                </c:pt>
                <c:pt idx="58">
                  <c:v>2494.174187941464</c:v>
                </c:pt>
                <c:pt idx="59">
                  <c:v>2340.5296517698098</c:v>
                </c:pt>
                <c:pt idx="60">
                  <c:v>2229.813700411758</c:v>
                </c:pt>
                <c:pt idx="61">
                  <c:v>2254.3359594941016</c:v>
                </c:pt>
                <c:pt idx="62">
                  <c:v>2085.2260129107308</c:v>
                </c:pt>
                <c:pt idx="63">
                  <c:v>1847.801968680903</c:v>
                </c:pt>
                <c:pt idx="64">
                  <c:v>1864.6573639451387</c:v>
                </c:pt>
                <c:pt idx="65">
                  <c:v>1755.3167660201063</c:v>
                </c:pt>
                <c:pt idx="66">
                  <c:v>1817.1345134084727</c:v>
                </c:pt>
                <c:pt idx="67">
                  <c:v>1753.6926784555835</c:v>
                </c:pt>
                <c:pt idx="68">
                  <c:v>1550.1842646272303</c:v>
                </c:pt>
                <c:pt idx="69">
                  <c:v>1574.9552578410783</c:v>
                </c:pt>
                <c:pt idx="70">
                  <c:v>1513.9861327837232</c:v>
                </c:pt>
                <c:pt idx="71">
                  <c:v>1395.4570034125618</c:v>
                </c:pt>
                <c:pt idx="72">
                  <c:v>1376.4654209012958</c:v>
                </c:pt>
                <c:pt idx="73">
                  <c:v>1439.980412951686</c:v>
                </c:pt>
                <c:pt idx="74">
                  <c:v>1196.7330637607758</c:v>
                </c:pt>
                <c:pt idx="75">
                  <c:v>1156.8185513642165</c:v>
                </c:pt>
                <c:pt idx="76">
                  <c:v>1165.5827716448393</c:v>
                </c:pt>
                <c:pt idx="77">
                  <c:v>1080.2962273781436</c:v>
                </c:pt>
                <c:pt idx="78">
                  <c:v>1154.5506813416844</c:v>
                </c:pt>
                <c:pt idx="79">
                  <c:v>1112.617033054097</c:v>
                </c:pt>
                <c:pt idx="80">
                  <c:v>932.21163061656796</c:v>
                </c:pt>
                <c:pt idx="81">
                  <c:v>1010.4311992646645</c:v>
                </c:pt>
                <c:pt idx="82">
                  <c:v>866.04835163664029</c:v>
                </c:pt>
                <c:pt idx="83">
                  <c:v>896.13055012906193</c:v>
                </c:pt>
                <c:pt idx="84">
                  <c:v>848.1248627488892</c:v>
                </c:pt>
                <c:pt idx="85">
                  <c:v>820.47147989350128</c:v>
                </c:pt>
                <c:pt idx="86">
                  <c:v>701.48877651783346</c:v>
                </c:pt>
                <c:pt idx="87">
                  <c:v>799.69486420321027</c:v>
                </c:pt>
                <c:pt idx="88">
                  <c:v>751.74770250103802</c:v>
                </c:pt>
                <c:pt idx="89">
                  <c:v>737.11628300083294</c:v>
                </c:pt>
                <c:pt idx="90">
                  <c:v>832.3668239471682</c:v>
                </c:pt>
                <c:pt idx="91">
                  <c:v>576.65350534208358</c:v>
                </c:pt>
                <c:pt idx="92">
                  <c:v>583.57416676568062</c:v>
                </c:pt>
                <c:pt idx="93">
                  <c:v>572.05923961901919</c:v>
                </c:pt>
                <c:pt idx="94">
                  <c:v>595.19151384884344</c:v>
                </c:pt>
                <c:pt idx="95">
                  <c:v>571.15209161000644</c:v>
                </c:pt>
                <c:pt idx="96">
                  <c:v>562.44639700738435</c:v>
                </c:pt>
                <c:pt idx="97">
                  <c:v>512.75809638468786</c:v>
                </c:pt>
                <c:pt idx="98">
                  <c:v>567.9039164809609</c:v>
                </c:pt>
                <c:pt idx="99">
                  <c:v>487.28479503483089</c:v>
                </c:pt>
                <c:pt idx="100">
                  <c:v>461.51886529496971</c:v>
                </c:pt>
                <c:pt idx="101">
                  <c:v>446.30218901475627</c:v>
                </c:pt>
                <c:pt idx="102">
                  <c:v>444.34157880172882</c:v>
                </c:pt>
                <c:pt idx="103">
                  <c:v>527.98940408440137</c:v>
                </c:pt>
                <c:pt idx="104">
                  <c:v>427.14966088898791</c:v>
                </c:pt>
                <c:pt idx="105">
                  <c:v>398.57449860508734</c:v>
                </c:pt>
                <c:pt idx="106">
                  <c:v>363.56151174109641</c:v>
                </c:pt>
                <c:pt idx="107">
                  <c:v>316.53612946743732</c:v>
                </c:pt>
                <c:pt idx="108">
                  <c:v>300.96829911921907</c:v>
                </c:pt>
                <c:pt idx="109">
                  <c:v>327.43653699509002</c:v>
                </c:pt>
                <c:pt idx="110">
                  <c:v>280.42578614093105</c:v>
                </c:pt>
                <c:pt idx="111">
                  <c:v>332.22101117165715</c:v>
                </c:pt>
                <c:pt idx="112">
                  <c:v>316.7263379209399</c:v>
                </c:pt>
                <c:pt idx="113">
                  <c:v>315.48266726342251</c:v>
                </c:pt>
                <c:pt idx="114">
                  <c:v>260.55631845965252</c:v>
                </c:pt>
                <c:pt idx="115">
                  <c:v>314.75109628841221</c:v>
                </c:pt>
                <c:pt idx="116">
                  <c:v>259.9856930991445</c:v>
                </c:pt>
                <c:pt idx="117">
                  <c:v>199.41161636829537</c:v>
                </c:pt>
                <c:pt idx="118">
                  <c:v>245.61763914994313</c:v>
                </c:pt>
                <c:pt idx="119">
                  <c:v>197.71437170627155</c:v>
                </c:pt>
                <c:pt idx="120">
                  <c:v>187.77963786563231</c:v>
                </c:pt>
                <c:pt idx="121">
                  <c:v>177.96195538099468</c:v>
                </c:pt>
                <c:pt idx="122">
                  <c:v>215.8134376280253</c:v>
                </c:pt>
                <c:pt idx="123">
                  <c:v>172.82632713642266</c:v>
                </c:pt>
                <c:pt idx="124">
                  <c:v>176.65975904547648</c:v>
                </c:pt>
                <c:pt idx="125">
                  <c:v>222.25126220811552</c:v>
                </c:pt>
                <c:pt idx="126">
                  <c:v>138.29617711593869</c:v>
                </c:pt>
                <c:pt idx="127">
                  <c:v>176.64512762597622</c:v>
                </c:pt>
                <c:pt idx="128">
                  <c:v>204.78134732487069</c:v>
                </c:pt>
                <c:pt idx="129">
                  <c:v>55.716445456781031</c:v>
                </c:pt>
                <c:pt idx="130">
                  <c:v>176.10376510446864</c:v>
                </c:pt>
                <c:pt idx="131">
                  <c:v>57.779475606309958</c:v>
                </c:pt>
                <c:pt idx="132">
                  <c:v>137.06713787792143</c:v>
                </c:pt>
                <c:pt idx="133">
                  <c:v>110.11606315854361</c:v>
                </c:pt>
                <c:pt idx="134">
                  <c:v>186.41891585211326</c:v>
                </c:pt>
                <c:pt idx="135">
                  <c:v>177.04017595248175</c:v>
                </c:pt>
                <c:pt idx="136">
                  <c:v>115.207797144615</c:v>
                </c:pt>
                <c:pt idx="137">
                  <c:v>88.066513971734551</c:v>
                </c:pt>
                <c:pt idx="138">
                  <c:v>66.543695886932809</c:v>
                </c:pt>
                <c:pt idx="139">
                  <c:v>203.52304524785302</c:v>
                </c:pt>
                <c:pt idx="140">
                  <c:v>130.21963355182541</c:v>
                </c:pt>
                <c:pt idx="141">
                  <c:v>127.33724391028504</c:v>
                </c:pt>
                <c:pt idx="142">
                  <c:v>148.46501366858121</c:v>
                </c:pt>
                <c:pt idx="143">
                  <c:v>98.147562007375825</c:v>
                </c:pt>
                <c:pt idx="144">
                  <c:v>101.08847732691707</c:v>
                </c:pt>
                <c:pt idx="145">
                  <c:v>98.805975884885072</c:v>
                </c:pt>
                <c:pt idx="146">
                  <c:v>12.75859780417885</c:v>
                </c:pt>
                <c:pt idx="147">
                  <c:v>12.71470354567821</c:v>
                </c:pt>
                <c:pt idx="148">
                  <c:v>127.43966384678647</c:v>
                </c:pt>
                <c:pt idx="149">
                  <c:v>65.885282009423605</c:v>
                </c:pt>
                <c:pt idx="150">
                  <c:v>111.38899665506145</c:v>
                </c:pt>
                <c:pt idx="151">
                  <c:v>71.415958580501126</c:v>
                </c:pt>
                <c:pt idx="152">
                  <c:v>46.19139136214752</c:v>
                </c:pt>
                <c:pt idx="153">
                  <c:v>128.71259734330431</c:v>
                </c:pt>
                <c:pt idx="154">
                  <c:v>7.5790753011062497</c:v>
                </c:pt>
                <c:pt idx="155">
                  <c:v>78.365882843098547</c:v>
                </c:pt>
                <c:pt idx="156">
                  <c:v>112.83750718558176</c:v>
                </c:pt>
                <c:pt idx="157">
                  <c:v>156.35134877919177</c:v>
                </c:pt>
                <c:pt idx="158">
                  <c:v>32.657328324457794</c:v>
                </c:pt>
                <c:pt idx="159">
                  <c:v>38.363581929537787</c:v>
                </c:pt>
                <c:pt idx="160">
                  <c:v>72.864469111021407</c:v>
                </c:pt>
                <c:pt idx="161">
                  <c:v>15.36299047521536</c:v>
                </c:pt>
                <c:pt idx="162">
                  <c:v>38.378213349037999</c:v>
                </c:pt>
                <c:pt idx="163">
                  <c:v>-8.3984347931177243</c:v>
                </c:pt>
                <c:pt idx="164">
                  <c:v>69.045668621467897</c:v>
                </c:pt>
                <c:pt idx="165">
                  <c:v>21.961760669807862</c:v>
                </c:pt>
                <c:pt idx="166">
                  <c:v>47.244853566162284</c:v>
                </c:pt>
                <c:pt idx="167">
                  <c:v>-60.310711179845441</c:v>
                </c:pt>
                <c:pt idx="168">
                  <c:v>63.383309274888504</c:v>
                </c:pt>
                <c:pt idx="169">
                  <c:v>40.265666464564447</c:v>
                </c:pt>
                <c:pt idx="170">
                  <c:v>83.867296575175658</c:v>
                </c:pt>
                <c:pt idx="171">
                  <c:v>156.90734272019952</c:v>
                </c:pt>
                <c:pt idx="172">
                  <c:v>78.55609129660121</c:v>
                </c:pt>
                <c:pt idx="173">
                  <c:v>113.04234705858465</c:v>
                </c:pt>
                <c:pt idx="174">
                  <c:v>-4.4918457865629593</c:v>
                </c:pt>
                <c:pt idx="175">
                  <c:v>0.38041690700533354</c:v>
                </c:pt>
                <c:pt idx="176">
                  <c:v>8.36917195411732</c:v>
                </c:pt>
                <c:pt idx="177">
                  <c:v>50.580817212209041</c:v>
                </c:pt>
                <c:pt idx="178">
                  <c:v>-61.364173383860212</c:v>
                </c:pt>
                <c:pt idx="179">
                  <c:v>33.432793557968672</c:v>
                </c:pt>
                <c:pt idx="180">
                  <c:v>-21.976392089308067</c:v>
                </c:pt>
                <c:pt idx="181">
                  <c:v>-52.117116259730572</c:v>
                </c:pt>
                <c:pt idx="182">
                  <c:v>94.533601390825169</c:v>
                </c:pt>
                <c:pt idx="183">
                  <c:v>-8.9251658951251098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59-4037-B0CC-658C26A0ED7E}"/>
            </c:ext>
          </c:extLst>
        </c:ser>
        <c:ser>
          <c:idx val="5"/>
          <c:order val="4"/>
          <c:tx>
            <c:strRef>
              <c:f>'Exc 495'!$L$4:$L$5</c:f>
              <c:strCache>
                <c:ptCount val="2"/>
                <c:pt idx="0">
                  <c:v>unmixed sp3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495'!$L$7:$L$195</c:f>
              <c:numCache>
                <c:formatCode>0</c:formatCode>
                <c:ptCount val="189"/>
                <c:pt idx="0">
                  <c:v>84.774683192540735</c:v>
                </c:pt>
                <c:pt idx="1">
                  <c:v>2.9620521770062931</c:v>
                </c:pt>
                <c:pt idx="2">
                  <c:v>-111.20818679746824</c:v>
                </c:pt>
                <c:pt idx="3">
                  <c:v>-94.110771699812886</c:v>
                </c:pt>
                <c:pt idx="4">
                  <c:v>-132.76742732631018</c:v>
                </c:pt>
                <c:pt idx="5">
                  <c:v>-24.258832386366215</c:v>
                </c:pt>
                <c:pt idx="6">
                  <c:v>205.8813734675995</c:v>
                </c:pt>
                <c:pt idx="7">
                  <c:v>-86.799377085684029</c:v>
                </c:pt>
                <c:pt idx="8">
                  <c:v>-27.78329953368981</c:v>
                </c:pt>
                <c:pt idx="9">
                  <c:v>-64.790204580588451</c:v>
                </c:pt>
                <c:pt idx="10">
                  <c:v>-223.24124888473608</c:v>
                </c:pt>
                <c:pt idx="11">
                  <c:v>182.89734834728634</c:v>
                </c:pt>
                <c:pt idx="12">
                  <c:v>-112.74545438300314</c:v>
                </c:pt>
                <c:pt idx="13">
                  <c:v>-53.354433517464017</c:v>
                </c:pt>
                <c:pt idx="14">
                  <c:v>113.38285801602997</c:v>
                </c:pt>
                <c:pt idx="15">
                  <c:v>-123.35635015632886</c:v>
                </c:pt>
                <c:pt idx="16">
                  <c:v>60.628333800238202</c:v>
                </c:pt>
                <c:pt idx="17">
                  <c:v>-83.724841914614771</c:v>
                </c:pt>
                <c:pt idx="18">
                  <c:v>165.91241624369457</c:v>
                </c:pt>
                <c:pt idx="19">
                  <c:v>79.038050495301178</c:v>
                </c:pt>
                <c:pt idx="20">
                  <c:v>-51.329739624320368</c:v>
                </c:pt>
                <c:pt idx="21">
                  <c:v>22.64657613812259</c:v>
                </c:pt>
                <c:pt idx="22">
                  <c:v>47.017891518552126</c:v>
                </c:pt>
                <c:pt idx="23">
                  <c:v>-264.22255305521236</c:v>
                </c:pt>
                <c:pt idx="24">
                  <c:v>-94.898152658257544</c:v>
                </c:pt>
                <c:pt idx="25">
                  <c:v>46.230510560107476</c:v>
                </c:pt>
                <c:pt idx="26">
                  <c:v>-16.872449109528358</c:v>
                </c:pt>
                <c:pt idx="27">
                  <c:v>-99.884898728407123</c:v>
                </c:pt>
                <c:pt idx="28">
                  <c:v>-183.00983134134992</c:v>
                </c:pt>
                <c:pt idx="29">
                  <c:v>42.89351506955655</c:v>
                </c:pt>
                <c:pt idx="30">
                  <c:v>-206.96870907687978</c:v>
                </c:pt>
                <c:pt idx="31">
                  <c:v>-131.56760872296587</c:v>
                </c:pt>
                <c:pt idx="32">
                  <c:v>-75.326111691204915</c:v>
                </c:pt>
                <c:pt idx="33">
                  <c:v>-102.80945657405874</c:v>
                </c:pt>
                <c:pt idx="34">
                  <c:v>52.567052559019366</c:v>
                </c:pt>
                <c:pt idx="35">
                  <c:v>48.555159104086748</c:v>
                </c:pt>
                <c:pt idx="36">
                  <c:v>-293.61810883714617</c:v>
                </c:pt>
                <c:pt idx="37">
                  <c:v>-118.06964943534311</c:v>
                </c:pt>
                <c:pt idx="38">
                  <c:v>29.508038775997466</c:v>
                </c:pt>
                <c:pt idx="39">
                  <c:v>-52.604546890373683</c:v>
                </c:pt>
                <c:pt idx="40">
                  <c:v>-113.90777865499287</c:v>
                </c:pt>
                <c:pt idx="41">
                  <c:v>-216.41728057821561</c:v>
                </c:pt>
                <c:pt idx="42">
                  <c:v>20.546893582269949</c:v>
                </c:pt>
                <c:pt idx="43">
                  <c:v>64.452755598397786</c:v>
                </c:pt>
                <c:pt idx="44">
                  <c:v>51.554705612447719</c:v>
                </c:pt>
                <c:pt idx="45">
                  <c:v>-94.823163995548896</c:v>
                </c:pt>
                <c:pt idx="46">
                  <c:v>-47.055385849906806</c:v>
                </c:pt>
                <c:pt idx="47">
                  <c:v>-93.84831138033158</c:v>
                </c:pt>
                <c:pt idx="48">
                  <c:v>10.873356092807132</c:v>
                </c:pt>
                <c:pt idx="49">
                  <c:v>-79.263016483428174</c:v>
                </c:pt>
                <c:pt idx="50">
                  <c:v>-150.42725739428283</c:v>
                </c:pt>
                <c:pt idx="51">
                  <c:v>124.51867442831832</c:v>
                </c:pt>
                <c:pt idx="52">
                  <c:v>95.460567628575205</c:v>
                </c:pt>
                <c:pt idx="53">
                  <c:v>230.40266617344702</c:v>
                </c:pt>
                <c:pt idx="54">
                  <c:v>96.510408906501524</c:v>
                </c:pt>
                <c:pt idx="55">
                  <c:v>-1.6497505795983014</c:v>
                </c:pt>
                <c:pt idx="56">
                  <c:v>-175.39848207638508</c:v>
                </c:pt>
                <c:pt idx="57">
                  <c:v>14.28534024606741</c:v>
                </c:pt>
                <c:pt idx="58">
                  <c:v>-158.15108965331137</c:v>
                </c:pt>
                <c:pt idx="59">
                  <c:v>42.593560418720202</c:v>
                </c:pt>
                <c:pt idx="60">
                  <c:v>-92.573504114278265</c:v>
                </c:pt>
                <c:pt idx="61">
                  <c:v>115.67001222865501</c:v>
                </c:pt>
                <c:pt idx="62">
                  <c:v>250.01220147185415</c:v>
                </c:pt>
                <c:pt idx="63">
                  <c:v>112.97042037113057</c:v>
                </c:pt>
                <c:pt idx="64">
                  <c:v>106.82135002899099</c:v>
                </c:pt>
                <c:pt idx="65">
                  <c:v>165.46248426744057</c:v>
                </c:pt>
                <c:pt idx="66">
                  <c:v>290.80603398555826</c:v>
                </c:pt>
                <c:pt idx="67">
                  <c:v>224.02862984318045</c:v>
                </c:pt>
                <c:pt idx="68">
                  <c:v>387.80386919966804</c:v>
                </c:pt>
                <c:pt idx="69">
                  <c:v>625.81788463808027</c:v>
                </c:pt>
                <c:pt idx="70">
                  <c:v>532.8319428789024</c:v>
                </c:pt>
                <c:pt idx="71">
                  <c:v>521.47116047848658</c:v>
                </c:pt>
                <c:pt idx="72">
                  <c:v>651.8014562667538</c:v>
                </c:pt>
                <c:pt idx="73">
                  <c:v>528.74506076126079</c:v>
                </c:pt>
                <c:pt idx="74">
                  <c:v>545.28006088859843</c:v>
                </c:pt>
                <c:pt idx="75">
                  <c:v>694.17005069734705</c:v>
                </c:pt>
                <c:pt idx="76">
                  <c:v>732.11431402810831</c:v>
                </c:pt>
                <c:pt idx="77">
                  <c:v>655.55088940220435</c:v>
                </c:pt>
                <c:pt idx="78">
                  <c:v>1166.8235917522647</c:v>
                </c:pt>
                <c:pt idx="79">
                  <c:v>1270.1204746339326</c:v>
                </c:pt>
                <c:pt idx="80">
                  <c:v>1145.8642605250955</c:v>
                </c:pt>
                <c:pt idx="81">
                  <c:v>1264.4213362680473</c:v>
                </c:pt>
                <c:pt idx="82">
                  <c:v>1307.014896686768</c:v>
                </c:pt>
                <c:pt idx="83">
                  <c:v>1007.7351438150909</c:v>
                </c:pt>
                <c:pt idx="84">
                  <c:v>1300.1909283802474</c:v>
                </c:pt>
                <c:pt idx="85">
                  <c:v>1434.3081516353193</c:v>
                </c:pt>
                <c:pt idx="86">
                  <c:v>1172.1852811359597</c:v>
                </c:pt>
                <c:pt idx="87">
                  <c:v>1368.2056454573235</c:v>
                </c:pt>
                <c:pt idx="88">
                  <c:v>1229.3266421202286</c:v>
                </c:pt>
                <c:pt idx="89">
                  <c:v>1487.8875511409103</c:v>
                </c:pt>
                <c:pt idx="90">
                  <c:v>1600.7454885179773</c:v>
                </c:pt>
                <c:pt idx="91">
                  <c:v>1523.1322226141476</c:v>
                </c:pt>
                <c:pt idx="92">
                  <c:v>1332.4735476764781</c:v>
                </c:pt>
                <c:pt idx="93">
                  <c:v>1387.4777317735404</c:v>
                </c:pt>
                <c:pt idx="94">
                  <c:v>1729.9509543656093</c:v>
                </c:pt>
                <c:pt idx="95">
                  <c:v>1423.9972105128302</c:v>
                </c:pt>
                <c:pt idx="96">
                  <c:v>1203.7930024678092</c:v>
                </c:pt>
                <c:pt idx="97">
                  <c:v>1378.0291602722043</c:v>
                </c:pt>
                <c:pt idx="98">
                  <c:v>1293.1044997542454</c:v>
                </c:pt>
                <c:pt idx="99">
                  <c:v>1230.8639097057635</c:v>
                </c:pt>
                <c:pt idx="100">
                  <c:v>1475.3269501371508</c:v>
                </c:pt>
                <c:pt idx="101">
                  <c:v>1469.6653061026198</c:v>
                </c:pt>
                <c:pt idx="102">
                  <c:v>1563.0636855066975</c:v>
                </c:pt>
                <c:pt idx="103">
                  <c:v>1291.8671868195468</c:v>
                </c:pt>
                <c:pt idx="104">
                  <c:v>1299.5910190785753</c:v>
                </c:pt>
                <c:pt idx="105">
                  <c:v>1375.9669720477063</c:v>
                </c:pt>
                <c:pt idx="106">
                  <c:v>1173.1226394198227</c:v>
                </c:pt>
                <c:pt idx="107">
                  <c:v>1387.515226104895</c:v>
                </c:pt>
                <c:pt idx="108">
                  <c:v>1309.5645112188743</c:v>
                </c:pt>
                <c:pt idx="109">
                  <c:v>1119.655722908295</c:v>
                </c:pt>
                <c:pt idx="110">
                  <c:v>1284.2183432232275</c:v>
                </c:pt>
                <c:pt idx="111">
                  <c:v>1352.1205773062397</c:v>
                </c:pt>
                <c:pt idx="112">
                  <c:v>932.89645843149458</c:v>
                </c:pt>
                <c:pt idx="113">
                  <c:v>985.08856767696875</c:v>
                </c:pt>
                <c:pt idx="114">
                  <c:v>1117.8185006719243</c:v>
                </c:pt>
                <c:pt idx="115">
                  <c:v>881.37924715040151</c:v>
                </c:pt>
                <c:pt idx="116">
                  <c:v>970.42828411735616</c:v>
                </c:pt>
                <c:pt idx="117">
                  <c:v>855.35818119037367</c:v>
                </c:pt>
                <c:pt idx="118">
                  <c:v>892.66504088810836</c:v>
                </c:pt>
                <c:pt idx="119">
                  <c:v>1137.090586988141</c:v>
                </c:pt>
                <c:pt idx="120">
                  <c:v>1111.6319359984304</c:v>
                </c:pt>
                <c:pt idx="121">
                  <c:v>984.63863570071442</c:v>
                </c:pt>
                <c:pt idx="122">
                  <c:v>935.70853328308249</c:v>
                </c:pt>
                <c:pt idx="123">
                  <c:v>892.74002955081733</c:v>
                </c:pt>
                <c:pt idx="124">
                  <c:v>931.17171918918712</c:v>
                </c:pt>
                <c:pt idx="125">
                  <c:v>681.60944969358707</c:v>
                </c:pt>
                <c:pt idx="126">
                  <c:v>1016.0588853757916</c:v>
                </c:pt>
                <c:pt idx="127">
                  <c:v>926.40993910716463</c:v>
                </c:pt>
                <c:pt idx="128">
                  <c:v>1027.1197131253712</c:v>
                </c:pt>
                <c:pt idx="129">
                  <c:v>798.66675218235855</c:v>
                </c:pt>
                <c:pt idx="130">
                  <c:v>767.80891747759915</c:v>
                </c:pt>
                <c:pt idx="131">
                  <c:v>693.19519808212988</c:v>
                </c:pt>
                <c:pt idx="132">
                  <c:v>751.76134365787004</c:v>
                </c:pt>
                <c:pt idx="133">
                  <c:v>810.25250057090136</c:v>
                </c:pt>
                <c:pt idx="134">
                  <c:v>819.43861175275572</c:v>
                </c:pt>
                <c:pt idx="135">
                  <c:v>872.04315864312935</c:v>
                </c:pt>
                <c:pt idx="136">
                  <c:v>809.91505158871087</c:v>
                </c:pt>
                <c:pt idx="137">
                  <c:v>818.31378181212051</c:v>
                </c:pt>
                <c:pt idx="138">
                  <c:v>547.15477745632393</c:v>
                </c:pt>
                <c:pt idx="139">
                  <c:v>725.21535705887891</c:v>
                </c:pt>
                <c:pt idx="140">
                  <c:v>580.41224936777201</c:v>
                </c:pt>
                <c:pt idx="141">
                  <c:v>852.54610633878553</c:v>
                </c:pt>
                <c:pt idx="142">
                  <c:v>628.47998216425015</c:v>
                </c:pt>
                <c:pt idx="143">
                  <c:v>576.17538992471259</c:v>
                </c:pt>
                <c:pt idx="144">
                  <c:v>472.42857506679115</c:v>
                </c:pt>
                <c:pt idx="145">
                  <c:v>513.29739624320405</c:v>
                </c:pt>
                <c:pt idx="146">
                  <c:v>581.49958497705279</c:v>
                </c:pt>
                <c:pt idx="147">
                  <c:v>678.75988051064439</c:v>
                </c:pt>
                <c:pt idx="148">
                  <c:v>639.69078723924792</c:v>
                </c:pt>
                <c:pt idx="149">
                  <c:v>788.2433280658056</c:v>
                </c:pt>
                <c:pt idx="150">
                  <c:v>529.53244171970573</c:v>
                </c:pt>
                <c:pt idx="151">
                  <c:v>385.62919798110698</c:v>
                </c:pt>
                <c:pt idx="152">
                  <c:v>582.399448929561</c:v>
                </c:pt>
                <c:pt idx="153">
                  <c:v>810.92739853528246</c:v>
                </c:pt>
                <c:pt idx="154">
                  <c:v>673.7356401091406</c:v>
                </c:pt>
                <c:pt idx="155">
                  <c:v>604.48361009736561</c:v>
                </c:pt>
                <c:pt idx="156">
                  <c:v>475.76557055734224</c:v>
                </c:pt>
                <c:pt idx="157">
                  <c:v>770.20855468428761</c:v>
                </c:pt>
                <c:pt idx="158">
                  <c:v>360.05806399733302</c:v>
                </c:pt>
                <c:pt idx="159">
                  <c:v>525.07061628851932</c:v>
                </c:pt>
                <c:pt idx="160">
                  <c:v>596.68478917562811</c:v>
                </c:pt>
                <c:pt idx="161">
                  <c:v>260.09817660621673</c:v>
                </c:pt>
                <c:pt idx="162">
                  <c:v>74.463742070051353</c:v>
                </c:pt>
                <c:pt idx="163">
                  <c:v>441.45825736796814</c:v>
                </c:pt>
                <c:pt idx="164">
                  <c:v>133.36733662798221</c:v>
                </c:pt>
                <c:pt idx="165">
                  <c:v>424.51081959573088</c:v>
                </c:pt>
                <c:pt idx="166">
                  <c:v>439.95848411378796</c:v>
                </c:pt>
                <c:pt idx="167">
                  <c:v>451.73170415910312</c:v>
                </c:pt>
                <c:pt idx="168">
                  <c:v>455.59362028861739</c:v>
                </c:pt>
                <c:pt idx="169">
                  <c:v>537.29376831008869</c:v>
                </c:pt>
                <c:pt idx="170">
                  <c:v>366.88203230385324</c:v>
                </c:pt>
                <c:pt idx="171">
                  <c:v>659.30032253765523</c:v>
                </c:pt>
                <c:pt idx="172">
                  <c:v>243.30071615939744</c:v>
                </c:pt>
                <c:pt idx="173">
                  <c:v>360.28302998546002</c:v>
                </c:pt>
                <c:pt idx="174">
                  <c:v>186.646781482737</c:v>
                </c:pt>
                <c:pt idx="175">
                  <c:v>501.22422154705271</c:v>
                </c:pt>
                <c:pt idx="176">
                  <c:v>158.18858398466602</c:v>
                </c:pt>
                <c:pt idx="177">
                  <c:v>117.54472879638017</c:v>
                </c:pt>
                <c:pt idx="178">
                  <c:v>119.38195103275106</c:v>
                </c:pt>
                <c:pt idx="179">
                  <c:v>128.9804998595049</c:v>
                </c:pt>
                <c:pt idx="180">
                  <c:v>26.62097526170017</c:v>
                </c:pt>
                <c:pt idx="181">
                  <c:v>74.051304425151784</c:v>
                </c:pt>
                <c:pt idx="182">
                  <c:v>166.13738223182156</c:v>
                </c:pt>
                <c:pt idx="183">
                  <c:v>75.026157040368972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59-4037-B0CC-658C26A0ED7E}"/>
            </c:ext>
          </c:extLst>
        </c:ser>
        <c:ser>
          <c:idx val="6"/>
          <c:order val="5"/>
          <c:tx>
            <c:strRef>
              <c:f>'Exc 495'!$M$4</c:f>
              <c:strCache>
                <c:ptCount val="1"/>
                <c:pt idx="0">
                  <c:v>unmixed SE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495'!$M$7:$M$195</c:f>
              <c:numCache>
                <c:formatCode>0</c:formatCode>
                <c:ptCount val="189"/>
                <c:pt idx="0">
                  <c:v>54.308768478610254</c:v>
                </c:pt>
                <c:pt idx="1">
                  <c:v>1.8975642237109849</c:v>
                </c:pt>
                <c:pt idx="2">
                  <c:v>-71.242727690206948</c:v>
                </c:pt>
                <c:pt idx="3">
                  <c:v>-60.289698753344325</c:v>
                </c:pt>
                <c:pt idx="4">
                  <c:v>-85.054112862786056</c:v>
                </c:pt>
                <c:pt idx="5">
                  <c:v>-15.540810794188824</c:v>
                </c:pt>
                <c:pt idx="6">
                  <c:v>131.89272344805383</c:v>
                </c:pt>
                <c:pt idx="7">
                  <c:v>-55.605837694817595</c:v>
                </c:pt>
                <c:pt idx="8">
                  <c:v>-17.798672022401671</c:v>
                </c:pt>
                <c:pt idx="9">
                  <c:v>-41.506214918637141</c:v>
                </c:pt>
                <c:pt idx="10">
                  <c:v>-143.01389098701719</c:v>
                </c:pt>
                <c:pt idx="11">
                  <c:v>117.16858586406954</c:v>
                </c:pt>
                <c:pt idx="12">
                  <c:v>-72.227539502512641</c:v>
                </c:pt>
                <c:pt idx="13">
                  <c:v>-34.180175827095454</c:v>
                </c:pt>
                <c:pt idx="14">
                  <c:v>72.635876107615104</c:v>
                </c:pt>
                <c:pt idx="15">
                  <c:v>-79.025142987451602</c:v>
                </c:pt>
                <c:pt idx="16">
                  <c:v>38.840017085321939</c:v>
                </c:pt>
                <c:pt idx="17">
                  <c:v>-53.636214070206563</c:v>
                </c:pt>
                <c:pt idx="18">
                  <c:v>106.28761632810738</c:v>
                </c:pt>
                <c:pt idx="19">
                  <c:v>50.633739032689284</c:v>
                </c:pt>
                <c:pt idx="20">
                  <c:v>-32.883106610887879</c:v>
                </c:pt>
                <c:pt idx="21">
                  <c:v>14.507959381283042</c:v>
                </c:pt>
                <c:pt idx="22">
                  <c:v>30.120829576372149</c:v>
                </c:pt>
                <c:pt idx="23">
                  <c:v>-169.26753271506715</c:v>
                </c:pt>
                <c:pt idx="24">
                  <c:v>-60.794114559647213</c:v>
                </c:pt>
                <c:pt idx="25">
                  <c:v>29.616413770069265</c:v>
                </c:pt>
                <c:pt idx="26">
                  <c:v>-10.808910135061829</c:v>
                </c:pt>
                <c:pt idx="27">
                  <c:v>-63.98874799956554</c:v>
                </c:pt>
                <c:pt idx="28">
                  <c:v>-117.24064526497</c:v>
                </c:pt>
                <c:pt idx="29">
                  <c:v>27.478651543357191</c:v>
                </c:pt>
                <c:pt idx="30">
                  <c:v>-132.58929765675754</c:v>
                </c:pt>
                <c:pt idx="31">
                  <c:v>-84.285479253181606</c:v>
                </c:pt>
                <c:pt idx="32">
                  <c:v>-48.255778802975662</c:v>
                </c:pt>
                <c:pt idx="33">
                  <c:v>-65.862292422976282</c:v>
                </c:pt>
                <c:pt idx="34">
                  <c:v>33.675760020792566</c:v>
                </c:pt>
                <c:pt idx="35">
                  <c:v>31.105641388677665</c:v>
                </c:pt>
                <c:pt idx="36">
                  <c:v>-188.09905615037482</c:v>
                </c:pt>
                <c:pt idx="37">
                  <c:v>-75.638351145132091</c:v>
                </c:pt>
                <c:pt idx="38">
                  <c:v>18.903582836208191</c:v>
                </c:pt>
                <c:pt idx="39">
                  <c:v>-33.699779821092584</c:v>
                </c:pt>
                <c:pt idx="40">
                  <c:v>-72.972153311816896</c:v>
                </c:pt>
                <c:pt idx="41">
                  <c:v>-138.64228733239213</c:v>
                </c:pt>
                <c:pt idx="42">
                  <c:v>13.162850564475203</c:v>
                </c:pt>
                <c:pt idx="43">
                  <c:v>41.290036715935841</c:v>
                </c:pt>
                <c:pt idx="44">
                  <c:v>33.0272254126889</c:v>
                </c:pt>
                <c:pt idx="45">
                  <c:v>-60.746074959047178</c:v>
                </c:pt>
                <c:pt idx="46">
                  <c:v>-30.144849376672394</c:v>
                </c:pt>
                <c:pt idx="47">
                  <c:v>-60.121560151243521</c:v>
                </c:pt>
                <c:pt idx="48">
                  <c:v>6.9657420870398248</c:v>
                </c:pt>
                <c:pt idx="49">
                  <c:v>-50.777857834490078</c:v>
                </c:pt>
                <c:pt idx="50">
                  <c:v>-96.367438804150538</c:v>
                </c:pt>
                <c:pt idx="51">
                  <c:v>79.769756796755686</c:v>
                </c:pt>
                <c:pt idx="52">
                  <c:v>61.154411564149299</c:v>
                </c:pt>
                <c:pt idx="53">
                  <c:v>147.60167284434345</c:v>
                </c:pt>
                <c:pt idx="54">
                  <c:v>61.826965972553225</c:v>
                </c:pt>
                <c:pt idx="55">
                  <c:v>-1.0568712132060283</c:v>
                </c:pt>
                <c:pt idx="56">
                  <c:v>-112.36462580404221</c:v>
                </c:pt>
                <c:pt idx="57">
                  <c:v>9.1515439143523913</c:v>
                </c:pt>
                <c:pt idx="58">
                  <c:v>-101.31551766597883</c:v>
                </c:pt>
                <c:pt idx="59">
                  <c:v>27.286493140955908</c:v>
                </c:pt>
                <c:pt idx="60">
                  <c:v>-59.304886941038809</c:v>
                </c:pt>
                <c:pt idx="61">
                  <c:v>74.101083925923547</c:v>
                </c:pt>
                <c:pt idx="62">
                  <c:v>160.16402840131514</c:v>
                </c:pt>
                <c:pt idx="63">
                  <c:v>72.371658304313712</c:v>
                </c:pt>
                <c:pt idx="64">
                  <c:v>68.432411055090952</c:v>
                </c:pt>
                <c:pt idx="65">
                  <c:v>105.99937872450579</c:v>
                </c:pt>
                <c:pt idx="66">
                  <c:v>186.29757112786461</c:v>
                </c:pt>
                <c:pt idx="67">
                  <c:v>143.51830679331991</c:v>
                </c:pt>
                <c:pt idx="68">
                  <c:v>248.43679450431944</c:v>
                </c:pt>
                <c:pt idx="69">
                  <c:v>400.91448680959093</c:v>
                </c:pt>
                <c:pt idx="70">
                  <c:v>341.34538206525053</c:v>
                </c:pt>
                <c:pt idx="71">
                  <c:v>334.06738257430885</c:v>
                </c:pt>
                <c:pt idx="72">
                  <c:v>417.56020841758601</c:v>
                </c:pt>
                <c:pt idx="73">
                  <c:v>338.72722383253534</c:v>
                </c:pt>
                <c:pt idx="74">
                  <c:v>349.31995576489589</c:v>
                </c:pt>
                <c:pt idx="75">
                  <c:v>444.70258275674115</c:v>
                </c:pt>
                <c:pt idx="76">
                  <c:v>469.01062066048001</c:v>
                </c:pt>
                <c:pt idx="77">
                  <c:v>419.96218844759966</c:v>
                </c:pt>
                <c:pt idx="78">
                  <c:v>747.49618534027104</c:v>
                </c:pt>
                <c:pt idx="79">
                  <c:v>813.67073516714936</c:v>
                </c:pt>
                <c:pt idx="80">
                  <c:v>734.0691169724945</c:v>
                </c:pt>
                <c:pt idx="81">
                  <c:v>810.01972552152847</c:v>
                </c:pt>
                <c:pt idx="82">
                  <c:v>837.30621866248464</c:v>
                </c:pt>
                <c:pt idx="83">
                  <c:v>645.58017266678883</c:v>
                </c:pt>
                <c:pt idx="84">
                  <c:v>832.93461500785963</c:v>
                </c:pt>
                <c:pt idx="85">
                  <c:v>918.85344068145014</c:v>
                </c:pt>
                <c:pt idx="86">
                  <c:v>750.9310167831909</c:v>
                </c:pt>
                <c:pt idx="87">
                  <c:v>876.50653275230843</c:v>
                </c:pt>
                <c:pt idx="88">
                  <c:v>787.53719244060005</c:v>
                </c:pt>
                <c:pt idx="89">
                  <c:v>953.17773531034641</c:v>
                </c:pt>
                <c:pt idx="90">
                  <c:v>1025.4773342137596</c:v>
                </c:pt>
                <c:pt idx="91">
                  <c:v>975.75634759247566</c:v>
                </c:pt>
                <c:pt idx="92">
                  <c:v>853.61566306627765</c:v>
                </c:pt>
                <c:pt idx="93">
                  <c:v>888.85271010657914</c:v>
                </c:pt>
                <c:pt idx="94">
                  <c:v>1108.2495660480326</c:v>
                </c:pt>
                <c:pt idx="95">
                  <c:v>912.24799559891267</c:v>
                </c:pt>
                <c:pt idx="96">
                  <c:v>771.17970843620651</c:v>
                </c:pt>
                <c:pt idx="97">
                  <c:v>882.79972043094438</c:v>
                </c:pt>
                <c:pt idx="98">
                  <c:v>828.39487275113345</c:v>
                </c:pt>
                <c:pt idx="99">
                  <c:v>788.52200425290573</c:v>
                </c:pt>
                <c:pt idx="100">
                  <c:v>945.13110220980059</c:v>
                </c:pt>
                <c:pt idx="101">
                  <c:v>941.50411236447974</c:v>
                </c:pt>
                <c:pt idx="102">
                  <c:v>1001.3374349121218</c:v>
                </c:pt>
                <c:pt idx="103">
                  <c:v>827.60221934122899</c:v>
                </c:pt>
                <c:pt idx="104">
                  <c:v>832.5502982030572</c:v>
                </c:pt>
                <c:pt idx="105">
                  <c:v>881.47863141443668</c:v>
                </c:pt>
                <c:pt idx="106">
                  <c:v>751.53151179069448</c:v>
                </c:pt>
                <c:pt idx="107">
                  <c:v>888.87672990687929</c:v>
                </c:pt>
                <c:pt idx="108">
                  <c:v>838.93956508289375</c:v>
                </c:pt>
                <c:pt idx="109">
                  <c:v>717.27927656269867</c:v>
                </c:pt>
                <c:pt idx="110">
                  <c:v>822.70218008000109</c:v>
                </c:pt>
                <c:pt idx="111">
                  <c:v>866.20203842354942</c:v>
                </c:pt>
                <c:pt idx="112">
                  <c:v>597.63665126771502</c:v>
                </c:pt>
                <c:pt idx="113">
                  <c:v>631.07221328550611</c:v>
                </c:pt>
                <c:pt idx="114">
                  <c:v>716.10230634799188</c:v>
                </c:pt>
                <c:pt idx="115">
                  <c:v>564.63344565532634</c:v>
                </c:pt>
                <c:pt idx="116">
                  <c:v>621.68047136815233</c:v>
                </c:pt>
                <c:pt idx="117">
                  <c:v>547.96370424703116</c:v>
                </c:pt>
                <c:pt idx="118">
                  <c:v>571.86340554566777</c:v>
                </c:pt>
                <c:pt idx="119">
                  <c:v>728.44848370226248</c:v>
                </c:pt>
                <c:pt idx="120">
                  <c:v>712.13903929846913</c:v>
                </c:pt>
                <c:pt idx="121">
                  <c:v>630.78397568190428</c:v>
                </c:pt>
                <c:pt idx="122">
                  <c:v>599.4381362902252</c:v>
                </c:pt>
                <c:pt idx="123">
                  <c:v>571.91144514626797</c:v>
                </c:pt>
                <c:pt idx="124">
                  <c:v>596.53174045390858</c:v>
                </c:pt>
                <c:pt idx="125">
                  <c:v>436.65594965619516</c:v>
                </c:pt>
                <c:pt idx="126">
                  <c:v>650.91256833341947</c:v>
                </c:pt>
                <c:pt idx="127">
                  <c:v>593.48122581579116</c:v>
                </c:pt>
                <c:pt idx="128">
                  <c:v>657.99840942195988</c:v>
                </c:pt>
                <c:pt idx="129">
                  <c:v>511.64576619322355</c:v>
                </c:pt>
                <c:pt idx="130">
                  <c:v>491.87747054621065</c:v>
                </c:pt>
                <c:pt idx="131">
                  <c:v>444.07806794893759</c:v>
                </c:pt>
                <c:pt idx="132">
                  <c:v>481.59699601775191</c:v>
                </c:pt>
                <c:pt idx="133">
                  <c:v>519.06788448596603</c:v>
                </c:pt>
                <c:pt idx="134">
                  <c:v>524.95273555949973</c:v>
                </c:pt>
                <c:pt idx="135">
                  <c:v>558.65251538059226</c:v>
                </c:pt>
                <c:pt idx="136">
                  <c:v>518.85170628326478</c:v>
                </c:pt>
                <c:pt idx="137">
                  <c:v>524.23214155049561</c:v>
                </c:pt>
                <c:pt idx="138">
                  <c:v>350.52094577990283</c:v>
                </c:pt>
                <c:pt idx="139">
                  <c:v>464.59097740525465</c:v>
                </c:pt>
                <c:pt idx="140">
                  <c:v>371.82650864612464</c:v>
                </c:pt>
                <c:pt idx="141">
                  <c:v>546.16221922452087</c:v>
                </c:pt>
                <c:pt idx="142">
                  <c:v>402.61989263090055</c:v>
                </c:pt>
                <c:pt idx="143">
                  <c:v>369.11227121220907</c:v>
                </c:pt>
                <c:pt idx="144">
                  <c:v>302.64948378172937</c:v>
                </c:pt>
                <c:pt idx="145">
                  <c:v>328.83106610887899</c:v>
                </c:pt>
                <c:pt idx="146">
                  <c:v>372.52308285482871</c:v>
                </c:pt>
                <c:pt idx="147">
                  <c:v>434.8304448333846</c:v>
                </c:pt>
                <c:pt idx="148">
                  <c:v>409.80181292064168</c:v>
                </c:pt>
                <c:pt idx="149">
                  <c:v>504.96826170978545</c:v>
                </c:pt>
                <c:pt idx="150">
                  <c:v>339.23163963883849</c:v>
                </c:pt>
                <c:pt idx="151">
                  <c:v>247.04364608691171</c:v>
                </c:pt>
                <c:pt idx="152">
                  <c:v>373.09955806203197</c:v>
                </c:pt>
                <c:pt idx="153">
                  <c:v>519.50024089136855</c:v>
                </c:pt>
                <c:pt idx="154">
                  <c:v>431.61179159316634</c:v>
                </c:pt>
                <c:pt idx="155">
                  <c:v>387.24722043881275</c:v>
                </c:pt>
                <c:pt idx="156">
                  <c:v>304.78724600844157</c:v>
                </c:pt>
                <c:pt idx="157">
                  <c:v>493.41473776541943</c:v>
                </c:pt>
                <c:pt idx="158">
                  <c:v>230.66214228221807</c:v>
                </c:pt>
                <c:pt idx="159">
                  <c:v>336.37328340312212</c:v>
                </c:pt>
                <c:pt idx="160">
                  <c:v>382.25110197638418</c:v>
                </c:pt>
                <c:pt idx="161">
                  <c:v>166.62535468205215</c:v>
                </c:pt>
                <c:pt idx="162">
                  <c:v>47.703323396072577</c:v>
                </c:pt>
                <c:pt idx="163">
                  <c:v>282.80912873381601</c:v>
                </c:pt>
                <c:pt idx="164">
                  <c:v>85.438429667588196</c:v>
                </c:pt>
                <c:pt idx="165">
                  <c:v>271.95217899815395</c:v>
                </c:pt>
                <c:pt idx="166">
                  <c:v>281.84833672181054</c:v>
                </c:pt>
                <c:pt idx="167">
                  <c:v>289.39055401605361</c:v>
                </c:pt>
                <c:pt idx="168">
                  <c:v>291.86459344696772</c:v>
                </c:pt>
                <c:pt idx="169">
                  <c:v>344.20373830096685</c:v>
                </c:pt>
                <c:pt idx="170">
                  <c:v>235.03374593684296</c:v>
                </c:pt>
                <c:pt idx="171">
                  <c:v>422.36416847761348</c:v>
                </c:pt>
                <c:pt idx="172">
                  <c:v>155.86448414759062</c:v>
                </c:pt>
                <c:pt idx="173">
                  <c:v>230.80626108401884</c:v>
                </c:pt>
                <c:pt idx="174">
                  <c:v>119.57056589408323</c:v>
                </c:pt>
                <c:pt idx="175">
                  <c:v>321.09669041223481</c:v>
                </c:pt>
                <c:pt idx="176">
                  <c:v>101.33953746627907</c:v>
                </c:pt>
                <c:pt idx="177">
                  <c:v>75.302073940930285</c:v>
                </c:pt>
                <c:pt idx="178">
                  <c:v>76.479044155637027</c:v>
                </c:pt>
                <c:pt idx="179">
                  <c:v>82.628113032472157</c:v>
                </c:pt>
                <c:pt idx="180">
                  <c:v>17.05405821309747</c:v>
                </c:pt>
                <c:pt idx="181">
                  <c:v>47.439105592771071</c:v>
                </c:pt>
                <c:pt idx="182">
                  <c:v>106.43173512990816</c:v>
                </c:pt>
                <c:pt idx="183">
                  <c:v>48.063620400574635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59-4037-B0CC-658C26A0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38400"/>
        <c:axId val="84040704"/>
      </c:scatterChart>
      <c:valAx>
        <c:axId val="84038400"/>
        <c:scaling>
          <c:orientation val="minMax"/>
          <c:max val="700"/>
          <c:min val="5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79687708528001"/>
              <c:y val="0.930290149278214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40704"/>
        <c:crosses val="autoZero"/>
        <c:crossBetween val="midCat"/>
        <c:majorUnit val="20"/>
        <c:minorUnit val="1"/>
      </c:valAx>
      <c:valAx>
        <c:axId val="840407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2.20338983050847E-2"/>
              <c:y val="0.3413467847769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38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704602045612595"/>
          <c:y val="6.5716960012351402E-2"/>
          <c:w val="0.39673137059150299"/>
          <c:h val="0.266827017716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39295468777102"/>
          <c:y val="5.0420429097738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536392998237901"/>
          <c:y val="0.34453993570240099"/>
          <c:w val="0.83756431676597198"/>
          <c:h val="0.411767240229699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495'!$H$4:$H$5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495'!$B$7:$B$195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  <c:pt idx="134">
                  <c:v>651</c:v>
                </c:pt>
                <c:pt idx="135">
                  <c:v>652</c:v>
                </c:pt>
                <c:pt idx="136">
                  <c:v>653</c:v>
                </c:pt>
                <c:pt idx="137">
                  <c:v>654</c:v>
                </c:pt>
                <c:pt idx="138">
                  <c:v>655</c:v>
                </c:pt>
                <c:pt idx="139">
                  <c:v>656</c:v>
                </c:pt>
                <c:pt idx="140">
                  <c:v>657</c:v>
                </c:pt>
                <c:pt idx="141">
                  <c:v>658</c:v>
                </c:pt>
                <c:pt idx="142">
                  <c:v>659</c:v>
                </c:pt>
                <c:pt idx="143">
                  <c:v>660</c:v>
                </c:pt>
                <c:pt idx="144">
                  <c:v>661</c:v>
                </c:pt>
                <c:pt idx="145">
                  <c:v>662</c:v>
                </c:pt>
                <c:pt idx="146">
                  <c:v>663</c:v>
                </c:pt>
                <c:pt idx="147">
                  <c:v>664</c:v>
                </c:pt>
                <c:pt idx="148">
                  <c:v>665</c:v>
                </c:pt>
                <c:pt idx="149">
                  <c:v>666</c:v>
                </c:pt>
                <c:pt idx="150">
                  <c:v>667</c:v>
                </c:pt>
                <c:pt idx="151">
                  <c:v>668</c:v>
                </c:pt>
                <c:pt idx="152">
                  <c:v>669</c:v>
                </c:pt>
                <c:pt idx="153">
                  <c:v>670</c:v>
                </c:pt>
                <c:pt idx="154">
                  <c:v>671</c:v>
                </c:pt>
                <c:pt idx="155">
                  <c:v>672</c:v>
                </c:pt>
                <c:pt idx="156">
                  <c:v>673</c:v>
                </c:pt>
                <c:pt idx="157">
                  <c:v>674</c:v>
                </c:pt>
                <c:pt idx="158">
                  <c:v>675</c:v>
                </c:pt>
                <c:pt idx="159">
                  <c:v>676</c:v>
                </c:pt>
                <c:pt idx="160">
                  <c:v>677</c:v>
                </c:pt>
                <c:pt idx="161">
                  <c:v>678</c:v>
                </c:pt>
                <c:pt idx="162">
                  <c:v>679</c:v>
                </c:pt>
                <c:pt idx="163">
                  <c:v>680</c:v>
                </c:pt>
                <c:pt idx="164">
                  <c:v>681</c:v>
                </c:pt>
                <c:pt idx="165">
                  <c:v>682</c:v>
                </c:pt>
                <c:pt idx="166">
                  <c:v>683</c:v>
                </c:pt>
                <c:pt idx="167">
                  <c:v>684</c:v>
                </c:pt>
                <c:pt idx="168">
                  <c:v>685</c:v>
                </c:pt>
                <c:pt idx="169">
                  <c:v>686</c:v>
                </c:pt>
                <c:pt idx="170">
                  <c:v>687</c:v>
                </c:pt>
                <c:pt idx="171">
                  <c:v>688</c:v>
                </c:pt>
                <c:pt idx="172">
                  <c:v>689</c:v>
                </c:pt>
                <c:pt idx="173">
                  <c:v>690</c:v>
                </c:pt>
                <c:pt idx="174">
                  <c:v>691</c:v>
                </c:pt>
                <c:pt idx="175">
                  <c:v>692</c:v>
                </c:pt>
                <c:pt idx="176">
                  <c:v>693</c:v>
                </c:pt>
                <c:pt idx="177">
                  <c:v>694</c:v>
                </c:pt>
                <c:pt idx="178">
                  <c:v>695</c:v>
                </c:pt>
                <c:pt idx="179">
                  <c:v>696</c:v>
                </c:pt>
                <c:pt idx="180">
                  <c:v>697</c:v>
                </c:pt>
                <c:pt idx="181">
                  <c:v>698</c:v>
                </c:pt>
                <c:pt idx="182">
                  <c:v>699</c:v>
                </c:pt>
                <c:pt idx="183">
                  <c:v>700</c:v>
                </c:pt>
              </c:numCache>
            </c:numRef>
          </c:xVal>
          <c:yVal>
            <c:numRef>
              <c:f>'Exc 495'!$H$7:$H$195</c:f>
              <c:numCache>
                <c:formatCode>0</c:formatCode>
                <c:ptCount val="189"/>
                <c:pt idx="0">
                  <c:v>-423.25670791094308</c:v>
                </c:pt>
                <c:pt idx="1">
                  <c:v>455.96650284636416</c:v>
                </c:pt>
                <c:pt idx="2">
                  <c:v>-212.41840372839943</c:v>
                </c:pt>
                <c:pt idx="3">
                  <c:v>-256.05718127425644</c:v>
                </c:pt>
                <c:pt idx="4">
                  <c:v>89.018700186159549</c:v>
                </c:pt>
                <c:pt idx="5">
                  <c:v>200.83192698700441</c:v>
                </c:pt>
                <c:pt idx="6">
                  <c:v>-481.34052167736081</c:v>
                </c:pt>
                <c:pt idx="7">
                  <c:v>343.0484370495833</c:v>
                </c:pt>
                <c:pt idx="8">
                  <c:v>150.3516851937984</c:v>
                </c:pt>
                <c:pt idx="9">
                  <c:v>282.57896281493049</c:v>
                </c:pt>
                <c:pt idx="10">
                  <c:v>135.5689049775192</c:v>
                </c:pt>
                <c:pt idx="11">
                  <c:v>-379.90818902567844</c:v>
                </c:pt>
                <c:pt idx="12">
                  <c:v>335.90248884914035</c:v>
                </c:pt>
                <c:pt idx="13">
                  <c:v>137.50872812548187</c:v>
                </c:pt>
                <c:pt idx="14">
                  <c:v>-231.51986839973506</c:v>
                </c:pt>
                <c:pt idx="15">
                  <c:v>-19.898470908510717</c:v>
                </c:pt>
                <c:pt idx="16">
                  <c:v>120.44566952511559</c:v>
                </c:pt>
                <c:pt idx="17">
                  <c:v>448.50136093486071</c:v>
                </c:pt>
                <c:pt idx="18">
                  <c:v>-115.9551422004206</c:v>
                </c:pt>
                <c:pt idx="19">
                  <c:v>224.85108754635803</c:v>
                </c:pt>
                <c:pt idx="20">
                  <c:v>12.410458671987726</c:v>
                </c:pt>
                <c:pt idx="21">
                  <c:v>-161.88100124080665</c:v>
                </c:pt>
                <c:pt idx="22">
                  <c:v>-88.567986878757438</c:v>
                </c:pt>
                <c:pt idx="23">
                  <c:v>366.80201382178893</c:v>
                </c:pt>
                <c:pt idx="24">
                  <c:v>218.616607692662</c:v>
                </c:pt>
                <c:pt idx="25">
                  <c:v>-257.54032970285334</c:v>
                </c:pt>
                <c:pt idx="26">
                  <c:v>-263.55125482154472</c:v>
                </c:pt>
                <c:pt idx="27">
                  <c:v>232.89503566616713</c:v>
                </c:pt>
                <c:pt idx="28">
                  <c:v>108.89670653390567</c:v>
                </c:pt>
                <c:pt idx="29">
                  <c:v>-134.33519579987387</c:v>
                </c:pt>
                <c:pt idx="30">
                  <c:v>117.19176343235995</c:v>
                </c:pt>
                <c:pt idx="31">
                  <c:v>-162.91595737749958</c:v>
                </c:pt>
                <c:pt idx="32">
                  <c:v>-96.28409057436329</c:v>
                </c:pt>
                <c:pt idx="33">
                  <c:v>-78.28881858049408</c:v>
                </c:pt>
                <c:pt idx="34">
                  <c:v>-157.27852292826537</c:v>
                </c:pt>
                <c:pt idx="35">
                  <c:v>-231.19747154456763</c:v>
                </c:pt>
                <c:pt idx="36">
                  <c:v>107.88353239989283</c:v>
                </c:pt>
                <c:pt idx="37">
                  <c:v>-183.42165444344846</c:v>
                </c:pt>
                <c:pt idx="38">
                  <c:v>-159.9710277998247</c:v>
                </c:pt>
                <c:pt idx="39">
                  <c:v>-60.781293402383199</c:v>
                </c:pt>
                <c:pt idx="40">
                  <c:v>45.42856754532113</c:v>
                </c:pt>
                <c:pt idx="41">
                  <c:v>154.67822308611358</c:v>
                </c:pt>
                <c:pt idx="42">
                  <c:v>-71.470478290060782</c:v>
                </c:pt>
                <c:pt idx="43">
                  <c:v>-114.04624383004102</c:v>
                </c:pt>
                <c:pt idx="44">
                  <c:v>-102.24543109088972</c:v>
                </c:pt>
                <c:pt idx="45">
                  <c:v>-34.389666113346721</c:v>
                </c:pt>
                <c:pt idx="46">
                  <c:v>83.681515114788454</c:v>
                </c:pt>
                <c:pt idx="47">
                  <c:v>-76.541047650978726</c:v>
                </c:pt>
                <c:pt idx="48">
                  <c:v>23.069926646421663</c:v>
                </c:pt>
                <c:pt idx="49">
                  <c:v>260.0997630140364</c:v>
                </c:pt>
                <c:pt idx="50">
                  <c:v>17.121348421583207</c:v>
                </c:pt>
                <c:pt idx="51">
                  <c:v>-293.80333833681016</c:v>
                </c:pt>
                <c:pt idx="52">
                  <c:v>-236.2433964594652</c:v>
                </c:pt>
                <c:pt idx="53">
                  <c:v>-493.37043123926333</c:v>
                </c:pt>
                <c:pt idx="54">
                  <c:v>-155.37075239868773</c:v>
                </c:pt>
                <c:pt idx="55">
                  <c:v>-70.270129797827394</c:v>
                </c:pt>
                <c:pt idx="56">
                  <c:v>169.51758436546379</c:v>
                </c:pt>
                <c:pt idx="57">
                  <c:v>16.130068366066098</c:v>
                </c:pt>
                <c:pt idx="58">
                  <c:v>48.836074037961225</c:v>
                </c:pt>
                <c:pt idx="59">
                  <c:v>-80.622129910285821</c:v>
                </c:pt>
                <c:pt idx="60">
                  <c:v>311.949122243896</c:v>
                </c:pt>
                <c:pt idx="61">
                  <c:v>7.9895677451613665</c:v>
                </c:pt>
                <c:pt idx="62">
                  <c:v>16.830765551966579</c:v>
                </c:pt>
                <c:pt idx="63">
                  <c:v>168.00214491956649</c:v>
                </c:pt>
                <c:pt idx="64">
                  <c:v>29.348580175909774</c:v>
                </c:pt>
                <c:pt idx="65">
                  <c:v>18.044770795158911</c:v>
                </c:pt>
                <c:pt idx="66">
                  <c:v>11.641272208588816</c:v>
                </c:pt>
                <c:pt idx="67">
                  <c:v>-65.01532801308349</c:v>
                </c:pt>
                <c:pt idx="68">
                  <c:v>-93.289192551173528</c:v>
                </c:pt>
                <c:pt idx="69">
                  <c:v>-277.9614401224253</c:v>
                </c:pt>
                <c:pt idx="70">
                  <c:v>-159.56462016104342</c:v>
                </c:pt>
                <c:pt idx="71">
                  <c:v>-123.91067771628695</c:v>
                </c:pt>
                <c:pt idx="72">
                  <c:v>-93.148925817966756</c:v>
                </c:pt>
                <c:pt idx="73">
                  <c:v>-68.178693086505518</c:v>
                </c:pt>
                <c:pt idx="74">
                  <c:v>298.7255406690706</c:v>
                </c:pt>
                <c:pt idx="75">
                  <c:v>23.489479298400511</c:v>
                </c:pt>
                <c:pt idx="76">
                  <c:v>-48.863929484659366</c:v>
                </c:pt>
                <c:pt idx="77">
                  <c:v>187.12062443552031</c:v>
                </c:pt>
                <c:pt idx="78">
                  <c:v>-108.90773691659615</c:v>
                </c:pt>
                <c:pt idx="79">
                  <c:v>36.647147506569127</c:v>
                </c:pt>
                <c:pt idx="80">
                  <c:v>117.2028402677106</c:v>
                </c:pt>
                <c:pt idx="81">
                  <c:v>-60.815086479504771</c:v>
                </c:pt>
                <c:pt idx="82">
                  <c:v>-232.73256359228526</c:v>
                </c:pt>
                <c:pt idx="83">
                  <c:v>139.54139033953561</c:v>
                </c:pt>
                <c:pt idx="84">
                  <c:v>98.93735039104331</c:v>
                </c:pt>
                <c:pt idx="85">
                  <c:v>-3.4884919465307576</c:v>
                </c:pt>
                <c:pt idx="86">
                  <c:v>304.55650919673917</c:v>
                </c:pt>
                <c:pt idx="87">
                  <c:v>-70.241976523947415</c:v>
                </c:pt>
                <c:pt idx="88">
                  <c:v>220.39785188016276</c:v>
                </c:pt>
                <c:pt idx="89">
                  <c:v>60.508972212997378</c:v>
                </c:pt>
                <c:pt idx="90">
                  <c:v>-333.5976117289506</c:v>
                </c:pt>
                <c:pt idx="91">
                  <c:v>-226.72926846182554</c:v>
                </c:pt>
                <c:pt idx="92">
                  <c:v>247.97140826626901</c:v>
                </c:pt>
                <c:pt idx="93">
                  <c:v>381.84406343997489</c:v>
                </c:pt>
                <c:pt idx="94">
                  <c:v>-38.93932950095359</c:v>
                </c:pt>
                <c:pt idx="95">
                  <c:v>128.30181066205432</c:v>
                </c:pt>
                <c:pt idx="96">
                  <c:v>69.079997921106951</c:v>
                </c:pt>
                <c:pt idx="97">
                  <c:v>270.21678995380353</c:v>
                </c:pt>
                <c:pt idx="98">
                  <c:v>430.12653890739057</c:v>
                </c:pt>
                <c:pt idx="99">
                  <c:v>218.92128376481924</c:v>
                </c:pt>
                <c:pt idx="100">
                  <c:v>116.49328699483794</c:v>
                </c:pt>
                <c:pt idx="101">
                  <c:v>17.049934923770707</c:v>
                </c:pt>
                <c:pt idx="102">
                  <c:v>-187.62446487023317</c:v>
                </c:pt>
                <c:pt idx="103">
                  <c:v>-162.44373402895462</c:v>
                </c:pt>
                <c:pt idx="104">
                  <c:v>-171.95416407167932</c:v>
                </c:pt>
                <c:pt idx="105">
                  <c:v>-205.89244273680629</c:v>
                </c:pt>
                <c:pt idx="106">
                  <c:v>143.77135552939808</c:v>
                </c:pt>
                <c:pt idx="107">
                  <c:v>-171.31728587348607</c:v>
                </c:pt>
                <c:pt idx="108">
                  <c:v>-143.1681180219407</c:v>
                </c:pt>
                <c:pt idx="109">
                  <c:v>67.471064953610949</c:v>
                </c:pt>
                <c:pt idx="110">
                  <c:v>132.95121924946898</c:v>
                </c:pt>
                <c:pt idx="111">
                  <c:v>-146.45276915885233</c:v>
                </c:pt>
                <c:pt idx="112">
                  <c:v>245.71441169306968</c:v>
                </c:pt>
                <c:pt idx="113">
                  <c:v>60.929566669778296</c:v>
                </c:pt>
                <c:pt idx="114">
                  <c:v>139.97367624875119</c:v>
                </c:pt>
                <c:pt idx="115">
                  <c:v>57.645602531993518</c:v>
                </c:pt>
                <c:pt idx="116">
                  <c:v>47.370442583756358</c:v>
                </c:pt>
                <c:pt idx="117">
                  <c:v>346.91533403797371</c:v>
                </c:pt>
                <c:pt idx="118">
                  <c:v>-112.72191083864232</c:v>
                </c:pt>
                <c:pt idx="119">
                  <c:v>-164.04653221169451</c:v>
                </c:pt>
                <c:pt idx="120">
                  <c:v>147.85831360084421</c:v>
                </c:pt>
                <c:pt idx="121">
                  <c:v>-61.312870147310832</c:v>
                </c:pt>
                <c:pt idx="122">
                  <c:v>18.903238003187198</c:v>
                </c:pt>
                <c:pt idx="123">
                  <c:v>9.0607017016172904</c:v>
                </c:pt>
                <c:pt idx="124">
                  <c:v>-10.759763748640125</c:v>
                </c:pt>
                <c:pt idx="125">
                  <c:v>92.014667853276478</c:v>
                </c:pt>
                <c:pt idx="126">
                  <c:v>-130.53790152509441</c:v>
                </c:pt>
                <c:pt idx="127">
                  <c:v>20.247102336185208</c:v>
                </c:pt>
                <c:pt idx="128">
                  <c:v>-24.992995662498515</c:v>
                </c:pt>
                <c:pt idx="129">
                  <c:v>4.8826099017435354</c:v>
                </c:pt>
                <c:pt idx="130">
                  <c:v>8.8397695951723563</c:v>
                </c:pt>
                <c:pt idx="131">
                  <c:v>101.38720512233863</c:v>
                </c:pt>
                <c:pt idx="132">
                  <c:v>39.86492217612863</c:v>
                </c:pt>
                <c:pt idx="133">
                  <c:v>96.290720130216641</c:v>
                </c:pt>
                <c:pt idx="134">
                  <c:v>-155.63927948030971</c:v>
                </c:pt>
                <c:pt idx="135">
                  <c:v>12.290638406680955</c:v>
                </c:pt>
                <c:pt idx="136">
                  <c:v>-203.74881959741879</c:v>
                </c:pt>
                <c:pt idx="137">
                  <c:v>-106.55649923560873</c:v>
                </c:pt>
                <c:pt idx="138">
                  <c:v>119.15852393332841</c:v>
                </c:pt>
                <c:pt idx="139">
                  <c:v>-10.453808859109813</c:v>
                </c:pt>
                <c:pt idx="140">
                  <c:v>130.26770803869624</c:v>
                </c:pt>
                <c:pt idx="141">
                  <c:v>-127.24741460241853</c:v>
                </c:pt>
                <c:pt idx="142">
                  <c:v>100.1162943086731</c:v>
                </c:pt>
                <c:pt idx="143">
                  <c:v>57.556160452184486</c:v>
                </c:pt>
                <c:pt idx="144">
                  <c:v>58.856315466066576</c:v>
                </c:pt>
                <c:pt idx="145">
                  <c:v>127.40472633982301</c:v>
                </c:pt>
                <c:pt idx="146">
                  <c:v>87.17779777231226</c:v>
                </c:pt>
                <c:pt idx="147">
                  <c:v>76.098335468215168</c:v>
                </c:pt>
                <c:pt idx="148">
                  <c:v>45.511772847497923</c:v>
                </c:pt>
                <c:pt idx="149">
                  <c:v>-248.57050880063616</c:v>
                </c:pt>
                <c:pt idx="150">
                  <c:v>67.870995692979704</c:v>
                </c:pt>
                <c:pt idx="151">
                  <c:v>112.97773208944147</c:v>
                </c:pt>
                <c:pt idx="152">
                  <c:v>-31.87511975792836</c:v>
                </c:pt>
                <c:pt idx="153">
                  <c:v>-173.44458027146231</c:v>
                </c:pt>
                <c:pt idx="154">
                  <c:v>-116.01168335061595</c:v>
                </c:pt>
                <c:pt idx="155">
                  <c:v>-246.54089000370016</c:v>
                </c:pt>
                <c:pt idx="156">
                  <c:v>11.461025903954351</c:v>
                </c:pt>
                <c:pt idx="157">
                  <c:v>-97.145118893703398</c:v>
                </c:pt>
                <c:pt idx="158">
                  <c:v>263.69545790451912</c:v>
                </c:pt>
                <c:pt idx="159">
                  <c:v>-63.379543658162902</c:v>
                </c:pt>
                <c:pt idx="160">
                  <c:v>-120.85657198447666</c:v>
                </c:pt>
                <c:pt idx="161">
                  <c:v>216.69814484503689</c:v>
                </c:pt>
                <c:pt idx="162">
                  <c:v>216.7947537709247</c:v>
                </c:pt>
                <c:pt idx="163">
                  <c:v>49.982165964340425</c:v>
                </c:pt>
                <c:pt idx="164">
                  <c:v>359.89022852435329</c:v>
                </c:pt>
                <c:pt idx="165">
                  <c:v>-118.36005421203151</c:v>
                </c:pt>
                <c:pt idx="166">
                  <c:v>-76.392005438234605</c:v>
                </c:pt>
                <c:pt idx="167">
                  <c:v>-61.465626622977936</c:v>
                </c:pt>
                <c:pt idx="168">
                  <c:v>-96.22367052957577</c:v>
                </c:pt>
                <c:pt idx="169">
                  <c:v>-122.61055841942613</c:v>
                </c:pt>
                <c:pt idx="170">
                  <c:v>143.86632990777497</c:v>
                </c:pt>
                <c:pt idx="171">
                  <c:v>-244.75008529219804</c:v>
                </c:pt>
                <c:pt idx="172">
                  <c:v>123.45148149936313</c:v>
                </c:pt>
                <c:pt idx="173">
                  <c:v>-40.222614058924137</c:v>
                </c:pt>
                <c:pt idx="174">
                  <c:v>21.158520707975754</c:v>
                </c:pt>
                <c:pt idx="175">
                  <c:v>-55.667105567269516</c:v>
                </c:pt>
                <c:pt idx="176">
                  <c:v>23.991613658572419</c:v>
                </c:pt>
                <c:pt idx="177">
                  <c:v>97.220079732750037</c:v>
                </c:pt>
                <c:pt idx="178">
                  <c:v>459.59190683243486</c:v>
                </c:pt>
                <c:pt idx="179">
                  <c:v>320.25762507174181</c:v>
                </c:pt>
                <c:pt idx="180">
                  <c:v>258.63377812196455</c:v>
                </c:pt>
                <c:pt idx="181">
                  <c:v>228.15438453255894</c:v>
                </c:pt>
                <c:pt idx="182">
                  <c:v>6.3776966317693109</c:v>
                </c:pt>
                <c:pt idx="183">
                  <c:v>280.41951549558428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3-4ACD-A235-D518365A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61184"/>
        <c:axId val="84080128"/>
      </c:scatterChart>
      <c:valAx>
        <c:axId val="84061184"/>
        <c:scaling>
          <c:orientation val="minMax"/>
          <c:max val="700"/>
          <c:min val="5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00560907043998"/>
              <c:y val="0.823534638445423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80128"/>
        <c:crosses val="autoZero"/>
        <c:crossBetween val="midCat"/>
        <c:majorUnit val="20"/>
        <c:minorUnit val="1"/>
      </c:valAx>
      <c:valAx>
        <c:axId val="84080128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6.7681895093062603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61184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1163523370099"/>
          <c:y val="4.7961743015922403E-2"/>
          <c:w val="0.84771661151465005"/>
          <c:h val="0.86810754858819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1879.1428571428571</c:v>
                </c:pt>
                <c:pt idx="1">
                  <c:v>1878.2857142857142</c:v>
                </c:pt>
                <c:pt idx="2">
                  <c:v>1945.1428571428573</c:v>
                </c:pt>
                <c:pt idx="3">
                  <c:v>1989.0000000000002</c:v>
                </c:pt>
                <c:pt idx="4">
                  <c:v>1822.7142857142858</c:v>
                </c:pt>
                <c:pt idx="5">
                  <c:v>1840.8571428571427</c:v>
                </c:pt>
                <c:pt idx="6">
                  <c:v>1809.4285714285713</c:v>
                </c:pt>
                <c:pt idx="7">
                  <c:v>1861.8571428571429</c:v>
                </c:pt>
                <c:pt idx="8">
                  <c:v>1806.8571428571429</c:v>
                </c:pt>
                <c:pt idx="9">
                  <c:v>1786.7142857142858</c:v>
                </c:pt>
                <c:pt idx="10">
                  <c:v>1838.1428571428571</c:v>
                </c:pt>
                <c:pt idx="11">
                  <c:v>1699.8571428571429</c:v>
                </c:pt>
                <c:pt idx="12">
                  <c:v>1741.8571428571429</c:v>
                </c:pt>
                <c:pt idx="13">
                  <c:v>1608.1428571428571</c:v>
                </c:pt>
                <c:pt idx="14">
                  <c:v>1686.1428571428571</c:v>
                </c:pt>
                <c:pt idx="15">
                  <c:v>1452.7142857142858</c:v>
                </c:pt>
                <c:pt idx="16">
                  <c:v>1543.2857142857142</c:v>
                </c:pt>
                <c:pt idx="17">
                  <c:v>1552.2857142857142</c:v>
                </c:pt>
                <c:pt idx="18">
                  <c:v>1465.7142857142856</c:v>
                </c:pt>
                <c:pt idx="19">
                  <c:v>1413.2857142857142</c:v>
                </c:pt>
                <c:pt idx="20">
                  <c:v>1400.5714285714287</c:v>
                </c:pt>
                <c:pt idx="21">
                  <c:v>1384.7142857142858</c:v>
                </c:pt>
                <c:pt idx="22">
                  <c:v>1400</c:v>
                </c:pt>
                <c:pt idx="23">
                  <c:v>1327</c:v>
                </c:pt>
                <c:pt idx="24">
                  <c:v>1396</c:v>
                </c:pt>
                <c:pt idx="25">
                  <c:v>1280.7142857142856</c:v>
                </c:pt>
                <c:pt idx="26">
                  <c:v>1206.4285714285713</c:v>
                </c:pt>
                <c:pt idx="27">
                  <c:v>1183.7142857142856</c:v>
                </c:pt>
                <c:pt idx="28">
                  <c:v>1147.7142857142858</c:v>
                </c:pt>
                <c:pt idx="29">
                  <c:v>1146.4285714285716</c:v>
                </c:pt>
                <c:pt idx="30">
                  <c:v>1161.8571428571427</c:v>
                </c:pt>
                <c:pt idx="31">
                  <c:v>1129.5714285714287</c:v>
                </c:pt>
                <c:pt idx="32">
                  <c:v>1153.1428571428571</c:v>
                </c:pt>
                <c:pt idx="33">
                  <c:v>1066.5714285714287</c:v>
                </c:pt>
                <c:pt idx="34">
                  <c:v>1025.7142857142858</c:v>
                </c:pt>
                <c:pt idx="35">
                  <c:v>1059.1428571428571</c:v>
                </c:pt>
                <c:pt idx="36">
                  <c:v>1044.4285714285716</c:v>
                </c:pt>
                <c:pt idx="37">
                  <c:v>1017.8571428571429</c:v>
                </c:pt>
                <c:pt idx="38">
                  <c:v>920.71428571428567</c:v>
                </c:pt>
                <c:pt idx="39">
                  <c:v>1035.8571428571429</c:v>
                </c:pt>
                <c:pt idx="40">
                  <c:v>977.85714285714289</c:v>
                </c:pt>
                <c:pt idx="41">
                  <c:v>926.71428571428578</c:v>
                </c:pt>
                <c:pt idx="42">
                  <c:v>851.85714285714289</c:v>
                </c:pt>
                <c:pt idx="43">
                  <c:v>966.71428571428567</c:v>
                </c:pt>
                <c:pt idx="44">
                  <c:v>908.71428571428567</c:v>
                </c:pt>
                <c:pt idx="45">
                  <c:v>908.71428571428567</c:v>
                </c:pt>
                <c:pt idx="46">
                  <c:v>760.28571428571433</c:v>
                </c:pt>
                <c:pt idx="47">
                  <c:v>793.71428571428567</c:v>
                </c:pt>
                <c:pt idx="48">
                  <c:v>861</c:v>
                </c:pt>
                <c:pt idx="49">
                  <c:v>847.28571428571422</c:v>
                </c:pt>
                <c:pt idx="50">
                  <c:v>877.14285714285722</c:v>
                </c:pt>
                <c:pt idx="51">
                  <c:v>802</c:v>
                </c:pt>
                <c:pt idx="52">
                  <c:v>792.28571428571433</c:v>
                </c:pt>
                <c:pt idx="53">
                  <c:v>805.28571428571433</c:v>
                </c:pt>
                <c:pt idx="54">
                  <c:v>766.85714285714278</c:v>
                </c:pt>
                <c:pt idx="55">
                  <c:v>670.42857142857144</c:v>
                </c:pt>
                <c:pt idx="56">
                  <c:v>699.85714285714289</c:v>
                </c:pt>
                <c:pt idx="57">
                  <c:v>749.28571428571433</c:v>
                </c:pt>
                <c:pt idx="58">
                  <c:v>736.14285714285711</c:v>
                </c:pt>
                <c:pt idx="59">
                  <c:v>623.71428571428578</c:v>
                </c:pt>
                <c:pt idx="60">
                  <c:v>809.28571428571422</c:v>
                </c:pt>
                <c:pt idx="61">
                  <c:v>659.28571428571433</c:v>
                </c:pt>
                <c:pt idx="62">
                  <c:v>622.71428571428578</c:v>
                </c:pt>
                <c:pt idx="63">
                  <c:v>593.42857142857133</c:v>
                </c:pt>
                <c:pt idx="64">
                  <c:v>711.57142857142856</c:v>
                </c:pt>
                <c:pt idx="65">
                  <c:v>565.28571428571422</c:v>
                </c:pt>
                <c:pt idx="66">
                  <c:v>663.71428571428578</c:v>
                </c:pt>
                <c:pt idx="67">
                  <c:v>567.28571428571433</c:v>
                </c:pt>
                <c:pt idx="68">
                  <c:v>592.57142857142867</c:v>
                </c:pt>
                <c:pt idx="69">
                  <c:v>561.71428571428578</c:v>
                </c:pt>
                <c:pt idx="70">
                  <c:v>567.42857142857144</c:v>
                </c:pt>
                <c:pt idx="71">
                  <c:v>549.28571428571433</c:v>
                </c:pt>
                <c:pt idx="72">
                  <c:v>445.42857142857144</c:v>
                </c:pt>
                <c:pt idx="73">
                  <c:v>540.14285714285711</c:v>
                </c:pt>
                <c:pt idx="74">
                  <c:v>458.71428571428572</c:v>
                </c:pt>
                <c:pt idx="75">
                  <c:v>468.85714285714289</c:v>
                </c:pt>
                <c:pt idx="76">
                  <c:v>406.85714285714283</c:v>
                </c:pt>
                <c:pt idx="77">
                  <c:v>473.71428571428578</c:v>
                </c:pt>
                <c:pt idx="78">
                  <c:v>523.71428571428567</c:v>
                </c:pt>
                <c:pt idx="79">
                  <c:v>447.14285714285711</c:v>
                </c:pt>
                <c:pt idx="80">
                  <c:v>427.14285714285717</c:v>
                </c:pt>
                <c:pt idx="81">
                  <c:v>460.57142857142861</c:v>
                </c:pt>
                <c:pt idx="82">
                  <c:v>354</c:v>
                </c:pt>
                <c:pt idx="83">
                  <c:v>376</c:v>
                </c:pt>
                <c:pt idx="84">
                  <c:v>341.71428571428567</c:v>
                </c:pt>
                <c:pt idx="85">
                  <c:v>400</c:v>
                </c:pt>
                <c:pt idx="86">
                  <c:v>316.71428571428572</c:v>
                </c:pt>
                <c:pt idx="87">
                  <c:v>416.85714285714283</c:v>
                </c:pt>
                <c:pt idx="88">
                  <c:v>350.14285714285711</c:v>
                </c:pt>
                <c:pt idx="89">
                  <c:v>259</c:v>
                </c:pt>
                <c:pt idx="90">
                  <c:v>353.57142857142856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63-43FC-8922-38CA55E4AFCD}"/>
            </c:ext>
          </c:extLst>
        </c:ser>
        <c:ser>
          <c:idx val="1"/>
          <c:order val="1"/>
          <c:tx>
            <c:strRef>
              <c:f>'Exc 587'!$F$2:$F$3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587'!$B$5:$B$95</c:f>
              <c:numCache>
                <c:formatCode>General</c:formatCode>
                <c:ptCount val="91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'Exc 587'!$F$5:$F$105</c:f>
              <c:numCache>
                <c:formatCode>General</c:formatCode>
                <c:ptCount val="101"/>
                <c:pt idx="0">
                  <c:v>1913.9335313264567</c:v>
                </c:pt>
                <c:pt idx="1">
                  <c:v>1882.5498705364794</c:v>
                </c:pt>
                <c:pt idx="2">
                  <c:v>1903.4550691297682</c:v>
                </c:pt>
                <c:pt idx="3">
                  <c:v>1942.69792728426</c:v>
                </c:pt>
                <c:pt idx="4">
                  <c:v>1954.0221784013095</c:v>
                </c:pt>
                <c:pt idx="5">
                  <c:v>1902.0236319612848</c:v>
                </c:pt>
                <c:pt idx="6">
                  <c:v>1767.323548214687</c:v>
                </c:pt>
                <c:pt idx="7">
                  <c:v>1792.3527832209736</c:v>
                </c:pt>
                <c:pt idx="8">
                  <c:v>1852.4196731441207</c:v>
                </c:pt>
                <c:pt idx="9">
                  <c:v>1835.4482461451148</c:v>
                </c:pt>
                <c:pt idx="10">
                  <c:v>1751.3163263757899</c:v>
                </c:pt>
                <c:pt idx="11">
                  <c:v>1694.80551656945</c:v>
                </c:pt>
                <c:pt idx="12">
                  <c:v>1689.2893716614544</c:v>
                </c:pt>
                <c:pt idx="13">
                  <c:v>1694.9835456505684</c:v>
                </c:pt>
                <c:pt idx="14">
                  <c:v>1670.5424436670792</c:v>
                </c:pt>
                <c:pt idx="15">
                  <c:v>1537.0338077590827</c:v>
                </c:pt>
                <c:pt idx="16">
                  <c:v>1634.3067520221023</c:v>
                </c:pt>
                <c:pt idx="17">
                  <c:v>1425.0010261707107</c:v>
                </c:pt>
                <c:pt idx="18">
                  <c:v>1432.6000295965221</c:v>
                </c:pt>
                <c:pt idx="19">
                  <c:v>1437.4180807781793</c:v>
                </c:pt>
                <c:pt idx="20">
                  <c:v>1433.6085322982044</c:v>
                </c:pt>
                <c:pt idx="21">
                  <c:v>1319.5392177692881</c:v>
                </c:pt>
                <c:pt idx="22">
                  <c:v>1291.7982336153971</c:v>
                </c:pt>
                <c:pt idx="23">
                  <c:v>1286.3472917240736</c:v>
                </c:pt>
                <c:pt idx="24">
                  <c:v>1167.5265076493533</c:v>
                </c:pt>
                <c:pt idx="25">
                  <c:v>1236.6725648720981</c:v>
                </c:pt>
                <c:pt idx="26">
                  <c:v>1291.5024923400365</c:v>
                </c:pt>
                <c:pt idx="27">
                  <c:v>1201.0540966142369</c:v>
                </c:pt>
                <c:pt idx="28">
                  <c:v>1212.9192938298816</c:v>
                </c:pt>
                <c:pt idx="29">
                  <c:v>1226.8009819016943</c:v>
                </c:pt>
                <c:pt idx="30">
                  <c:v>1151.5608827864462</c:v>
                </c:pt>
                <c:pt idx="31">
                  <c:v>1093.8815312242612</c:v>
                </c:pt>
                <c:pt idx="32">
                  <c:v>1112.707871379612</c:v>
                </c:pt>
                <c:pt idx="33">
                  <c:v>1016.1562499307856</c:v>
                </c:pt>
                <c:pt idx="34">
                  <c:v>1116.8394700120912</c:v>
                </c:pt>
                <c:pt idx="35">
                  <c:v>1071.1516726672203</c:v>
                </c:pt>
                <c:pt idx="36">
                  <c:v>996.55270196314734</c:v>
                </c:pt>
                <c:pt idx="37">
                  <c:v>950.8026712245611</c:v>
                </c:pt>
                <c:pt idx="38">
                  <c:v>1057.1527849045733</c:v>
                </c:pt>
                <c:pt idx="39">
                  <c:v>930.37694151268238</c:v>
                </c:pt>
                <c:pt idx="40">
                  <c:v>977.48448067406161</c:v>
                </c:pt>
                <c:pt idx="41">
                  <c:v>889.49333890918149</c:v>
                </c:pt>
                <c:pt idx="42">
                  <c:v>913.38228497164516</c:v>
                </c:pt>
                <c:pt idx="43">
                  <c:v>954.18077757050321</c:v>
                </c:pt>
                <c:pt idx="44">
                  <c:v>903.21758059696185</c:v>
                </c:pt>
                <c:pt idx="45">
                  <c:v>851.02858029408935</c:v>
                </c:pt>
                <c:pt idx="46">
                  <c:v>872.16788178363572</c:v>
                </c:pt>
                <c:pt idx="47">
                  <c:v>863.5476274151373</c:v>
                </c:pt>
                <c:pt idx="48">
                  <c:v>793.76200876326936</c:v>
                </c:pt>
                <c:pt idx="49">
                  <c:v>873.56174744025611</c:v>
                </c:pt>
                <c:pt idx="50">
                  <c:v>731.22473809575774</c:v>
                </c:pt>
                <c:pt idx="51">
                  <c:v>731.95262509648114</c:v>
                </c:pt>
                <c:pt idx="52">
                  <c:v>789.08703320524683</c:v>
                </c:pt>
                <c:pt idx="53">
                  <c:v>890.35471332215104</c:v>
                </c:pt>
                <c:pt idx="54">
                  <c:v>707.41504121564958</c:v>
                </c:pt>
                <c:pt idx="55">
                  <c:v>810.45644000913842</c:v>
                </c:pt>
                <c:pt idx="56">
                  <c:v>665.49125219475411</c:v>
                </c:pt>
                <c:pt idx="57">
                  <c:v>732.96361279992743</c:v>
                </c:pt>
                <c:pt idx="58">
                  <c:v>693.88770741091491</c:v>
                </c:pt>
                <c:pt idx="59">
                  <c:v>699.66704694201337</c:v>
                </c:pt>
                <c:pt idx="60">
                  <c:v>658.02379247339888</c:v>
                </c:pt>
                <c:pt idx="61">
                  <c:v>754.83887692143674</c:v>
                </c:pt>
                <c:pt idx="62">
                  <c:v>637.91608790407315</c:v>
                </c:pt>
                <c:pt idx="63">
                  <c:v>685.15535913277779</c:v>
                </c:pt>
                <c:pt idx="64">
                  <c:v>576.04317496268004</c:v>
                </c:pt>
                <c:pt idx="65">
                  <c:v>592.7347428914328</c:v>
                </c:pt>
                <c:pt idx="66">
                  <c:v>617.20131551850579</c:v>
                </c:pt>
                <c:pt idx="67">
                  <c:v>617.28461691176381</c:v>
                </c:pt>
                <c:pt idx="68">
                  <c:v>539.00194018218826</c:v>
                </c:pt>
                <c:pt idx="69">
                  <c:v>640.4120750696901</c:v>
                </c:pt>
                <c:pt idx="70">
                  <c:v>675.70441512571927</c:v>
                </c:pt>
                <c:pt idx="71">
                  <c:v>486.99374999343348</c:v>
                </c:pt>
                <c:pt idx="72">
                  <c:v>449.85400641534051</c:v>
                </c:pt>
                <c:pt idx="73">
                  <c:v>507.58848657200127</c:v>
                </c:pt>
                <c:pt idx="74">
                  <c:v>537.95781103895956</c:v>
                </c:pt>
                <c:pt idx="75">
                  <c:v>426.97439969850529</c:v>
                </c:pt>
                <c:pt idx="76">
                  <c:v>535.13999019300979</c:v>
                </c:pt>
                <c:pt idx="77">
                  <c:v>424.09518301113673</c:v>
                </c:pt>
                <c:pt idx="78">
                  <c:v>486.41366630927547</c:v>
                </c:pt>
                <c:pt idx="79">
                  <c:v>416.01889944735547</c:v>
                </c:pt>
                <c:pt idx="80">
                  <c:v>351.07156265147847</c:v>
                </c:pt>
                <c:pt idx="81">
                  <c:v>421.52340408654231</c:v>
                </c:pt>
                <c:pt idx="82">
                  <c:v>429.14777026048318</c:v>
                </c:pt>
                <c:pt idx="83">
                  <c:v>385.72439545319895</c:v>
                </c:pt>
                <c:pt idx="84">
                  <c:v>421.91951717279136</c:v>
                </c:pt>
                <c:pt idx="85">
                  <c:v>471.5654778009864</c:v>
                </c:pt>
                <c:pt idx="86">
                  <c:v>419.99102706642168</c:v>
                </c:pt>
                <c:pt idx="87">
                  <c:v>371.48608390345333</c:v>
                </c:pt>
                <c:pt idx="88">
                  <c:v>449.0185355902982</c:v>
                </c:pt>
                <c:pt idx="89">
                  <c:v>344.29784886849831</c:v>
                </c:pt>
                <c:pt idx="90">
                  <c:v>364.24689209449303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63-43FC-8922-38CA55E4AFCD}"/>
            </c:ext>
          </c:extLst>
        </c:ser>
        <c:ser>
          <c:idx val="3"/>
          <c:order val="2"/>
          <c:tx>
            <c:strRef>
              <c:f>'Exc 587'!$I$2:$I$3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587'!$B$5:$B$95</c:f>
              <c:numCache>
                <c:formatCode>General</c:formatCode>
                <c:ptCount val="91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'Exc 587'!$I$5:$I$105</c:f>
              <c:numCache>
                <c:formatCode>General</c:formatCode>
                <c:ptCount val="101"/>
                <c:pt idx="0">
                  <c:v>-9.3000620366439257</c:v>
                </c:pt>
                <c:pt idx="1">
                  <c:v>-32.177832714055434</c:v>
                </c:pt>
                <c:pt idx="2">
                  <c:v>2.4061762148195749</c:v>
                </c:pt>
                <c:pt idx="3">
                  <c:v>36.035353312416966</c:v>
                </c:pt>
                <c:pt idx="4">
                  <c:v>-19.421279448186574</c:v>
                </c:pt>
                <c:pt idx="5">
                  <c:v>24.787434339966733</c:v>
                </c:pt>
                <c:pt idx="6">
                  <c:v>18.351867797155652</c:v>
                </c:pt>
                <c:pt idx="7">
                  <c:v>19.803212180697606</c:v>
                </c:pt>
                <c:pt idx="8">
                  <c:v>-1.1076049242820329</c:v>
                </c:pt>
                <c:pt idx="9">
                  <c:v>-17.702582151886876</c:v>
                </c:pt>
                <c:pt idx="10">
                  <c:v>37.047475053571233</c:v>
                </c:pt>
                <c:pt idx="11">
                  <c:v>-26.086005630504275</c:v>
                </c:pt>
                <c:pt idx="12">
                  <c:v>-3.1318484065905601</c:v>
                </c:pt>
                <c:pt idx="13">
                  <c:v>23.851699145314676</c:v>
                </c:pt>
                <c:pt idx="14">
                  <c:v>-10.12121741154265</c:v>
                </c:pt>
                <c:pt idx="15">
                  <c:v>-16.461300771225975</c:v>
                </c:pt>
                <c:pt idx="16">
                  <c:v>-35.290584484020428</c:v>
                </c:pt>
                <c:pt idx="17">
                  <c:v>29.981719502116924</c:v>
                </c:pt>
                <c:pt idx="18">
                  <c:v>30.134492595121344</c:v>
                </c:pt>
                <c:pt idx="19">
                  <c:v>-4.5640961535069673</c:v>
                </c:pt>
                <c:pt idx="20">
                  <c:v>35.290584484020428</c:v>
                </c:pt>
                <c:pt idx="21">
                  <c:v>16.59497722760484</c:v>
                </c:pt>
                <c:pt idx="22">
                  <c:v>-31.184807609526718</c:v>
                </c:pt>
                <c:pt idx="23">
                  <c:v>22.820480767534857</c:v>
                </c:pt>
                <c:pt idx="24">
                  <c:v>-11.056952606194706</c:v>
                </c:pt>
                <c:pt idx="25">
                  <c:v>53.776128737554941</c:v>
                </c:pt>
                <c:pt idx="26">
                  <c:v>18.771993802917798</c:v>
                </c:pt>
                <c:pt idx="27">
                  <c:v>12.489200353111128</c:v>
                </c:pt>
                <c:pt idx="28">
                  <c:v>0.15277309300441311</c:v>
                </c:pt>
                <c:pt idx="29">
                  <c:v>-0.15277309300442071</c:v>
                </c:pt>
                <c:pt idx="30">
                  <c:v>6.3400833596833266</c:v>
                </c:pt>
                <c:pt idx="31">
                  <c:v>11.438885338705754</c:v>
                </c:pt>
                <c:pt idx="32">
                  <c:v>-3.9530037814892993</c:v>
                </c:pt>
                <c:pt idx="33">
                  <c:v>37.104764963447884</c:v>
                </c:pt>
                <c:pt idx="34">
                  <c:v>41.554281297201541</c:v>
                </c:pt>
                <c:pt idx="35">
                  <c:v>34.603105565500549</c:v>
                </c:pt>
                <c:pt idx="36">
                  <c:v>-19.421279448186567</c:v>
                </c:pt>
                <c:pt idx="37">
                  <c:v>44.915289343298731</c:v>
                </c:pt>
                <c:pt idx="38">
                  <c:v>17.454325875754691</c:v>
                </c:pt>
                <c:pt idx="39">
                  <c:v>7.3331084642120343</c:v>
                </c:pt>
                <c:pt idx="40">
                  <c:v>29.179660763843732</c:v>
                </c:pt>
                <c:pt idx="41">
                  <c:v>24.921110796345598</c:v>
                </c:pt>
                <c:pt idx="42">
                  <c:v>9.4719317662738796</c:v>
                </c:pt>
                <c:pt idx="43">
                  <c:v>37.5821808790867</c:v>
                </c:pt>
                <c:pt idx="44">
                  <c:v>19.134829898803289</c:v>
                </c:pt>
                <c:pt idx="45">
                  <c:v>3.8957138716126485</c:v>
                </c:pt>
                <c:pt idx="46">
                  <c:v>14.494347198794108</c:v>
                </c:pt>
                <c:pt idx="47">
                  <c:v>-33.419114094716321</c:v>
                </c:pt>
                <c:pt idx="48">
                  <c:v>46.805856369228401</c:v>
                </c:pt>
                <c:pt idx="49">
                  <c:v>-12.221847440353399</c:v>
                </c:pt>
                <c:pt idx="50">
                  <c:v>-9.1854822168906001</c:v>
                </c:pt>
                <c:pt idx="51">
                  <c:v>13.062099451877693</c:v>
                </c:pt>
                <c:pt idx="52">
                  <c:v>-8.9754192140095288</c:v>
                </c:pt>
                <c:pt idx="53">
                  <c:v>7.9442008362297099</c:v>
                </c:pt>
                <c:pt idx="54">
                  <c:v>33.438210731341876</c:v>
                </c:pt>
                <c:pt idx="55">
                  <c:v>-10.827792966688087</c:v>
                </c:pt>
                <c:pt idx="56">
                  <c:v>-15.735628579454991</c:v>
                </c:pt>
                <c:pt idx="57">
                  <c:v>-1.470441020167518</c:v>
                </c:pt>
                <c:pt idx="58">
                  <c:v>12.030881074097874</c:v>
                </c:pt>
                <c:pt idx="59">
                  <c:v>-0.21006300288107183</c:v>
                </c:pt>
                <c:pt idx="60">
                  <c:v>42.795562677862442</c:v>
                </c:pt>
                <c:pt idx="61">
                  <c:v>-39.186298355633078</c:v>
                </c:pt>
                <c:pt idx="62">
                  <c:v>15.812015125957213</c:v>
                </c:pt>
                <c:pt idx="63">
                  <c:v>-36.398189408302464</c:v>
                </c:pt>
                <c:pt idx="64">
                  <c:v>-0.55380246214100892</c:v>
                </c:pt>
                <c:pt idx="65">
                  <c:v>-12.20275080372785</c:v>
                </c:pt>
                <c:pt idx="66">
                  <c:v>-10.770503056811428</c:v>
                </c:pt>
                <c:pt idx="67">
                  <c:v>-4.6977726098858401</c:v>
                </c:pt>
                <c:pt idx="68">
                  <c:v>8.7271629378773454</c:v>
                </c:pt>
                <c:pt idx="69">
                  <c:v>-18.867476986045553</c:v>
                </c:pt>
                <c:pt idx="70">
                  <c:v>3.3419114094716318</c:v>
                </c:pt>
                <c:pt idx="71">
                  <c:v>-1.7377939329252485</c:v>
                </c:pt>
                <c:pt idx="72">
                  <c:v>4.3349365140003471</c:v>
                </c:pt>
                <c:pt idx="73">
                  <c:v>1.2030881074097874</c:v>
                </c:pt>
                <c:pt idx="74">
                  <c:v>0.43922264238769909</c:v>
                </c:pt>
                <c:pt idx="75">
                  <c:v>26.181488813632047</c:v>
                </c:pt>
                <c:pt idx="76">
                  <c:v>-9.5865115860271963</c:v>
                </c:pt>
                <c:pt idx="77">
                  <c:v>-19.325796265058806</c:v>
                </c:pt>
                <c:pt idx="78">
                  <c:v>1.6232141131719386</c:v>
                </c:pt>
                <c:pt idx="79">
                  <c:v>29.3515304934737</c:v>
                </c:pt>
                <c:pt idx="80">
                  <c:v>8.822646121005107</c:v>
                </c:pt>
                <c:pt idx="81">
                  <c:v>25.283946892231089</c:v>
                </c:pt>
                <c:pt idx="82">
                  <c:v>-16.575880590979295</c:v>
                </c:pt>
                <c:pt idx="83">
                  <c:v>10.961469423066951</c:v>
                </c:pt>
                <c:pt idx="84">
                  <c:v>-17.931741791393495</c:v>
                </c:pt>
                <c:pt idx="85">
                  <c:v>-65.405980442516224</c:v>
                </c:pt>
                <c:pt idx="86">
                  <c:v>18.581027436662271</c:v>
                </c:pt>
                <c:pt idx="87">
                  <c:v>43.654911326012282</c:v>
                </c:pt>
                <c:pt idx="88">
                  <c:v>-5.0033187958946739</c:v>
                </c:pt>
                <c:pt idx="89">
                  <c:v>-4.2967432407492439</c:v>
                </c:pt>
                <c:pt idx="90">
                  <c:v>10.025734228414896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63-43FC-8922-38CA55E4AFCD}"/>
            </c:ext>
          </c:extLst>
        </c:ser>
        <c:ser>
          <c:idx val="4"/>
          <c:order val="3"/>
          <c:tx>
            <c:strRef>
              <c:f>'Exc 587'!$J$2:$J$3</c:f>
              <c:strCache>
                <c:ptCount val="2"/>
                <c:pt idx="0">
                  <c:v>Unmixed sp2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587'!$B$5:$B$95</c:f>
              <c:numCache>
                <c:formatCode>General</c:formatCode>
                <c:ptCount val="91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'Exc 587'!$J$5:$J$105</c:f>
              <c:numCache>
                <c:formatCode>General</c:formatCode>
                <c:ptCount val="101"/>
                <c:pt idx="0">
                  <c:v>1889.14609698649</c:v>
                </c:pt>
                <c:pt idx="1">
                  <c:v>1864.1980027393238</c:v>
                </c:pt>
                <c:pt idx="2">
                  <c:v>1883.6518569490706</c:v>
                </c:pt>
                <c:pt idx="3">
                  <c:v>1943.805532208542</c:v>
                </c:pt>
                <c:pt idx="4">
                  <c:v>1971.7247605531963</c:v>
                </c:pt>
                <c:pt idx="5">
                  <c:v>1864.9761569077136</c:v>
                </c:pt>
                <c:pt idx="6">
                  <c:v>1793.4095538451913</c:v>
                </c:pt>
                <c:pt idx="7">
                  <c:v>1795.4846316275641</c:v>
                </c:pt>
                <c:pt idx="8">
                  <c:v>1828.5679739988061</c:v>
                </c:pt>
                <c:pt idx="9">
                  <c:v>1845.5694635566574</c:v>
                </c:pt>
                <c:pt idx="10">
                  <c:v>1767.7776271470159</c:v>
                </c:pt>
                <c:pt idx="11">
                  <c:v>1730.0961010534704</c:v>
                </c:pt>
                <c:pt idx="12">
                  <c:v>1659.3076521593375</c:v>
                </c:pt>
                <c:pt idx="13">
                  <c:v>1664.849053055447</c:v>
                </c:pt>
                <c:pt idx="14">
                  <c:v>1675.1065398205862</c:v>
                </c:pt>
                <c:pt idx="15">
                  <c:v>1501.7432232750623</c:v>
                </c:pt>
                <c:pt idx="16">
                  <c:v>1617.7117747944974</c:v>
                </c:pt>
                <c:pt idx="17">
                  <c:v>1456.1858337802373</c:v>
                </c:pt>
                <c:pt idx="18">
                  <c:v>1409.7795488289871</c:v>
                </c:pt>
                <c:pt idx="19">
                  <c:v>1448.475033384374</c:v>
                </c:pt>
                <c:pt idx="20">
                  <c:v>1379.8324035606495</c:v>
                </c:pt>
                <c:pt idx="21">
                  <c:v>1300.7672239663702</c:v>
                </c:pt>
                <c:pt idx="22">
                  <c:v>1279.309033262286</c:v>
                </c:pt>
                <c:pt idx="23">
                  <c:v>1286.1945186310691</c:v>
                </c:pt>
                <c:pt idx="24">
                  <c:v>1167.6792807423578</c:v>
                </c:pt>
                <c:pt idx="25">
                  <c:v>1230.3324815124147</c:v>
                </c:pt>
                <c:pt idx="26">
                  <c:v>1280.0636070013306</c:v>
                </c:pt>
                <c:pt idx="27">
                  <c:v>1205.0071003957262</c:v>
                </c:pt>
                <c:pt idx="28">
                  <c:v>1175.8145288664336</c:v>
                </c:pt>
                <c:pt idx="29">
                  <c:v>1185.2467006044928</c:v>
                </c:pt>
                <c:pt idx="30">
                  <c:v>1116.9577772209457</c:v>
                </c:pt>
                <c:pt idx="31">
                  <c:v>1113.3028106724478</c:v>
                </c:pt>
                <c:pt idx="32">
                  <c:v>1067.7925820363132</c:v>
                </c:pt>
                <c:pt idx="33">
                  <c:v>998.70192405503099</c:v>
                </c:pt>
                <c:pt idx="34">
                  <c:v>1109.5063615478791</c:v>
                </c:pt>
                <c:pt idx="35">
                  <c:v>1041.9720119033766</c:v>
                </c:pt>
                <c:pt idx="36">
                  <c:v>971.63159116680174</c:v>
                </c:pt>
                <c:pt idx="37">
                  <c:v>941.33073945828721</c:v>
                </c:pt>
                <c:pt idx="38">
                  <c:v>1019.5706040254865</c:v>
                </c:pt>
                <c:pt idx="39">
                  <c:v>911.24211161387905</c:v>
                </c:pt>
                <c:pt idx="40">
                  <c:v>973.58876680244896</c:v>
                </c:pt>
                <c:pt idx="41">
                  <c:v>874.99899171038737</c:v>
                </c:pt>
                <c:pt idx="42">
                  <c:v>946.80139906636145</c:v>
                </c:pt>
                <c:pt idx="43">
                  <c:v>907.37492120127479</c:v>
                </c:pt>
                <c:pt idx="44">
                  <c:v>915.43942803731522</c:v>
                </c:pt>
                <c:pt idx="45">
                  <c:v>860.21406251097994</c:v>
                </c:pt>
                <c:pt idx="46">
                  <c:v>859.10578233175806</c:v>
                </c:pt>
                <c:pt idx="47">
                  <c:v>872.52304662914685</c:v>
                </c:pt>
                <c:pt idx="48">
                  <c:v>785.81780792703967</c:v>
                </c:pt>
                <c:pt idx="49">
                  <c:v>840.12353670891423</c:v>
                </c:pt>
                <c:pt idx="50">
                  <c:v>742.05253106244584</c:v>
                </c:pt>
                <c:pt idx="51">
                  <c:v>747.68825367593615</c:v>
                </c:pt>
                <c:pt idx="52">
                  <c:v>790.55747422541435</c:v>
                </c:pt>
                <c:pt idx="53">
                  <c:v>878.32383224805312</c:v>
                </c:pt>
                <c:pt idx="54">
                  <c:v>707.62510421853062</c:v>
                </c:pt>
                <c:pt idx="55">
                  <c:v>767.66087733127597</c:v>
                </c:pt>
                <c:pt idx="56">
                  <c:v>704.6775505503872</c:v>
                </c:pt>
                <c:pt idx="57">
                  <c:v>717.15159767397017</c:v>
                </c:pt>
                <c:pt idx="58">
                  <c:v>730.28589681921733</c:v>
                </c:pt>
                <c:pt idx="59">
                  <c:v>700.22084940415436</c:v>
                </c:pt>
                <c:pt idx="60">
                  <c:v>670.22654327712678</c:v>
                </c:pt>
                <c:pt idx="61">
                  <c:v>765.60937997824817</c:v>
                </c:pt>
                <c:pt idx="62">
                  <c:v>642.61386051395903</c:v>
                </c:pt>
                <c:pt idx="63">
                  <c:v>676.42819619490047</c:v>
                </c:pt>
                <c:pt idx="64">
                  <c:v>594.91065194872556</c:v>
                </c:pt>
                <c:pt idx="65">
                  <c:v>589.39283148196114</c:v>
                </c:pt>
                <c:pt idx="66">
                  <c:v>618.93910945143102</c:v>
                </c:pt>
                <c:pt idx="67">
                  <c:v>612.94968039776347</c:v>
                </c:pt>
                <c:pt idx="68">
                  <c:v>537.79885207477844</c:v>
                </c:pt>
                <c:pt idx="69">
                  <c:v>639.97285242730243</c:v>
                </c:pt>
                <c:pt idx="70">
                  <c:v>649.52292631208718</c:v>
                </c:pt>
                <c:pt idx="71">
                  <c:v>496.58026157946068</c:v>
                </c:pt>
                <c:pt idx="72">
                  <c:v>469.17980268039929</c:v>
                </c:pt>
                <c:pt idx="73">
                  <c:v>505.96527245882936</c:v>
                </c:pt>
                <c:pt idx="74">
                  <c:v>508.6062805454859</c:v>
                </c:pt>
                <c:pt idx="75">
                  <c:v>418.15175357750019</c:v>
                </c:pt>
                <c:pt idx="76">
                  <c:v>509.85604330077871</c:v>
                </c:pt>
                <c:pt idx="77">
                  <c:v>440.67106360211602</c:v>
                </c:pt>
                <c:pt idx="78">
                  <c:v>475.45219688620853</c:v>
                </c:pt>
                <c:pt idx="79">
                  <c:v>433.95064123874897</c:v>
                </c:pt>
                <c:pt idx="80">
                  <c:v>416.47754309399471</c:v>
                </c:pt>
                <c:pt idx="81">
                  <c:v>402.94237664988003</c:v>
                </c:pt>
                <c:pt idx="82">
                  <c:v>385.49285893447092</c:v>
                </c:pt>
                <c:pt idx="83">
                  <c:v>390.72771424909365</c:v>
                </c:pt>
                <c:pt idx="84">
                  <c:v>426.21626041354062</c:v>
                </c:pt>
                <c:pt idx="85">
                  <c:v>461.53974357257152</c:v>
                </c:pt>
                <c:pt idx="86">
                  <c:v>419.99102706642168</c:v>
                </c:pt>
                <c:pt idx="87">
                  <c:v>371.48608390345333</c:v>
                </c:pt>
                <c:pt idx="88">
                  <c:v>449.0185355902982</c:v>
                </c:pt>
                <c:pt idx="89">
                  <c:v>344.29784886849831</c:v>
                </c:pt>
                <c:pt idx="90">
                  <c:v>364.24689209449303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63-43FC-8922-38CA55E4A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15040"/>
        <c:axId val="84084224"/>
      </c:scatterChart>
      <c:valAx>
        <c:axId val="83815040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192946693845999"/>
              <c:y val="0.93525400382393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84224"/>
        <c:crosses val="autoZero"/>
        <c:crossBetween val="midCat"/>
        <c:majorUnit val="20"/>
        <c:minorUnit val="1"/>
      </c:valAx>
      <c:valAx>
        <c:axId val="84084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1.8612521150592198E-2"/>
              <c:y val="0.34532452046627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815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592269874895102"/>
          <c:y val="6.2350280627454201E-2"/>
          <c:w val="0.45516127742915402"/>
          <c:h val="0.266187578380378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63580017024901"/>
          <c:y val="5.08473596763706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05629717731"/>
          <c:y val="0.34745906489615702"/>
          <c:w val="0.81756874764545195"/>
          <c:h val="0.406781344268672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587'!$G$2:$G$3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587'!$B$5:$B$95</c:f>
              <c:numCache>
                <c:formatCode>General</c:formatCode>
                <c:ptCount val="91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  <c:pt idx="5">
                  <c:v>615</c:v>
                </c:pt>
                <c:pt idx="6">
                  <c:v>616</c:v>
                </c:pt>
                <c:pt idx="7">
                  <c:v>617</c:v>
                </c:pt>
                <c:pt idx="8">
                  <c:v>618</c:v>
                </c:pt>
                <c:pt idx="9">
                  <c:v>619</c:v>
                </c:pt>
                <c:pt idx="10">
                  <c:v>620</c:v>
                </c:pt>
                <c:pt idx="11">
                  <c:v>621</c:v>
                </c:pt>
                <c:pt idx="12">
                  <c:v>622</c:v>
                </c:pt>
                <c:pt idx="13">
                  <c:v>623</c:v>
                </c:pt>
                <c:pt idx="14">
                  <c:v>624</c:v>
                </c:pt>
                <c:pt idx="15">
                  <c:v>625</c:v>
                </c:pt>
                <c:pt idx="16">
                  <c:v>626</c:v>
                </c:pt>
                <c:pt idx="17">
                  <c:v>627</c:v>
                </c:pt>
                <c:pt idx="18">
                  <c:v>628</c:v>
                </c:pt>
                <c:pt idx="19">
                  <c:v>629</c:v>
                </c:pt>
                <c:pt idx="20">
                  <c:v>630</c:v>
                </c:pt>
                <c:pt idx="21">
                  <c:v>631</c:v>
                </c:pt>
                <c:pt idx="22">
                  <c:v>632</c:v>
                </c:pt>
                <c:pt idx="23">
                  <c:v>633</c:v>
                </c:pt>
                <c:pt idx="24">
                  <c:v>634</c:v>
                </c:pt>
                <c:pt idx="25">
                  <c:v>635</c:v>
                </c:pt>
                <c:pt idx="26">
                  <c:v>636</c:v>
                </c:pt>
                <c:pt idx="27">
                  <c:v>637</c:v>
                </c:pt>
                <c:pt idx="28">
                  <c:v>638</c:v>
                </c:pt>
                <c:pt idx="29">
                  <c:v>639</c:v>
                </c:pt>
                <c:pt idx="30">
                  <c:v>640</c:v>
                </c:pt>
                <c:pt idx="31">
                  <c:v>641</c:v>
                </c:pt>
                <c:pt idx="32">
                  <c:v>642</c:v>
                </c:pt>
                <c:pt idx="33">
                  <c:v>643</c:v>
                </c:pt>
                <c:pt idx="34">
                  <c:v>644</c:v>
                </c:pt>
                <c:pt idx="35">
                  <c:v>645</c:v>
                </c:pt>
                <c:pt idx="36">
                  <c:v>646</c:v>
                </c:pt>
                <c:pt idx="37">
                  <c:v>647</c:v>
                </c:pt>
                <c:pt idx="38">
                  <c:v>648</c:v>
                </c:pt>
                <c:pt idx="39">
                  <c:v>649</c:v>
                </c:pt>
                <c:pt idx="40">
                  <c:v>650</c:v>
                </c:pt>
                <c:pt idx="41">
                  <c:v>651</c:v>
                </c:pt>
                <c:pt idx="42">
                  <c:v>652</c:v>
                </c:pt>
                <c:pt idx="43">
                  <c:v>653</c:v>
                </c:pt>
                <c:pt idx="44">
                  <c:v>654</c:v>
                </c:pt>
                <c:pt idx="45">
                  <c:v>655</c:v>
                </c:pt>
                <c:pt idx="46">
                  <c:v>656</c:v>
                </c:pt>
                <c:pt idx="47">
                  <c:v>657</c:v>
                </c:pt>
                <c:pt idx="48">
                  <c:v>658</c:v>
                </c:pt>
                <c:pt idx="49">
                  <c:v>659</c:v>
                </c:pt>
                <c:pt idx="50">
                  <c:v>660</c:v>
                </c:pt>
                <c:pt idx="51">
                  <c:v>661</c:v>
                </c:pt>
                <c:pt idx="52">
                  <c:v>662</c:v>
                </c:pt>
                <c:pt idx="53">
                  <c:v>663</c:v>
                </c:pt>
                <c:pt idx="54">
                  <c:v>664</c:v>
                </c:pt>
                <c:pt idx="55">
                  <c:v>665</c:v>
                </c:pt>
                <c:pt idx="56">
                  <c:v>666</c:v>
                </c:pt>
                <c:pt idx="57">
                  <c:v>667</c:v>
                </c:pt>
                <c:pt idx="58">
                  <c:v>668</c:v>
                </c:pt>
                <c:pt idx="59">
                  <c:v>669</c:v>
                </c:pt>
                <c:pt idx="60">
                  <c:v>670</c:v>
                </c:pt>
                <c:pt idx="61">
                  <c:v>671</c:v>
                </c:pt>
                <c:pt idx="62">
                  <c:v>672</c:v>
                </c:pt>
                <c:pt idx="63">
                  <c:v>673</c:v>
                </c:pt>
                <c:pt idx="64">
                  <c:v>674</c:v>
                </c:pt>
                <c:pt idx="65">
                  <c:v>675</c:v>
                </c:pt>
                <c:pt idx="66">
                  <c:v>676</c:v>
                </c:pt>
                <c:pt idx="67">
                  <c:v>677</c:v>
                </c:pt>
                <c:pt idx="68">
                  <c:v>678</c:v>
                </c:pt>
                <c:pt idx="69">
                  <c:v>679</c:v>
                </c:pt>
                <c:pt idx="70">
                  <c:v>680</c:v>
                </c:pt>
                <c:pt idx="71">
                  <c:v>681</c:v>
                </c:pt>
                <c:pt idx="72">
                  <c:v>682</c:v>
                </c:pt>
                <c:pt idx="73">
                  <c:v>683</c:v>
                </c:pt>
                <c:pt idx="74">
                  <c:v>684</c:v>
                </c:pt>
                <c:pt idx="75">
                  <c:v>685</c:v>
                </c:pt>
                <c:pt idx="76">
                  <c:v>686</c:v>
                </c:pt>
                <c:pt idx="77">
                  <c:v>687</c:v>
                </c:pt>
                <c:pt idx="78">
                  <c:v>688</c:v>
                </c:pt>
                <c:pt idx="79">
                  <c:v>689</c:v>
                </c:pt>
                <c:pt idx="80">
                  <c:v>690</c:v>
                </c:pt>
                <c:pt idx="81">
                  <c:v>691</c:v>
                </c:pt>
                <c:pt idx="82">
                  <c:v>692</c:v>
                </c:pt>
                <c:pt idx="83">
                  <c:v>693</c:v>
                </c:pt>
                <c:pt idx="84">
                  <c:v>694</c:v>
                </c:pt>
                <c:pt idx="85">
                  <c:v>695</c:v>
                </c:pt>
                <c:pt idx="86">
                  <c:v>696</c:v>
                </c:pt>
                <c:pt idx="87">
                  <c:v>697</c:v>
                </c:pt>
                <c:pt idx="88">
                  <c:v>698</c:v>
                </c:pt>
                <c:pt idx="89">
                  <c:v>699</c:v>
                </c:pt>
                <c:pt idx="90">
                  <c:v>700</c:v>
                </c:pt>
              </c:numCache>
            </c:numRef>
          </c:xVal>
          <c:yVal>
            <c:numRef>
              <c:f>'Exc 587'!$G$5:$G$95</c:f>
              <c:numCache>
                <c:formatCode>0</c:formatCode>
                <c:ptCount val="91"/>
                <c:pt idx="0">
                  <c:v>-34.790674183599549</c:v>
                </c:pt>
                <c:pt idx="1">
                  <c:v>-4.2641562507651543</c:v>
                </c:pt>
                <c:pt idx="2">
                  <c:v>41.687788013089175</c:v>
                </c:pt>
                <c:pt idx="3">
                  <c:v>46.302072715740223</c:v>
                </c:pt>
                <c:pt idx="4">
                  <c:v>-131.3078926870237</c:v>
                </c:pt>
                <c:pt idx="5">
                  <c:v>-61.166489104142101</c:v>
                </c:pt>
                <c:pt idx="6">
                  <c:v>42.105023213884351</c:v>
                </c:pt>
                <c:pt idx="7">
                  <c:v>69.504359636169283</c:v>
                </c:pt>
                <c:pt idx="8">
                  <c:v>-45.56253028697779</c:v>
                </c:pt>
                <c:pt idx="9">
                  <c:v>-48.733960430829029</c:v>
                </c:pt>
                <c:pt idx="10">
                  <c:v>86.826530767067197</c:v>
                </c:pt>
                <c:pt idx="11">
                  <c:v>5.0516262876928977</c:v>
                </c:pt>
                <c:pt idx="12">
                  <c:v>52.567771195688465</c:v>
                </c:pt>
                <c:pt idx="13">
                  <c:v>-86.84068850771132</c:v>
                </c:pt>
                <c:pt idx="14">
                  <c:v>15.600413475777941</c:v>
                </c:pt>
                <c:pt idx="15">
                  <c:v>-84.31952204479694</c:v>
                </c:pt>
                <c:pt idx="16">
                  <c:v>-91.021037736388053</c:v>
                </c:pt>
                <c:pt idx="17">
                  <c:v>127.28468811500352</c:v>
                </c:pt>
                <c:pt idx="18">
                  <c:v>33.114256117763489</c:v>
                </c:pt>
                <c:pt idx="19">
                  <c:v>-24.132366492465053</c:v>
                </c:pt>
                <c:pt idx="20">
                  <c:v>-33.03710372677574</c:v>
                </c:pt>
                <c:pt idx="21">
                  <c:v>65.175067944997636</c:v>
                </c:pt>
                <c:pt idx="22">
                  <c:v>108.20176638460293</c:v>
                </c:pt>
                <c:pt idx="23">
                  <c:v>40.652708275926443</c:v>
                </c:pt>
                <c:pt idx="24">
                  <c:v>228.47349235064667</c:v>
                </c:pt>
                <c:pt idx="25">
                  <c:v>44.041720842187488</c:v>
                </c:pt>
                <c:pt idx="26">
                  <c:v>-85.073920911465166</c:v>
                </c:pt>
                <c:pt idx="27">
                  <c:v>-17.339810899951317</c:v>
                </c:pt>
                <c:pt idx="28">
                  <c:v>-65.205008115595774</c:v>
                </c:pt>
                <c:pt idx="29">
                  <c:v>-80.372410473122727</c:v>
                </c:pt>
                <c:pt idx="30">
                  <c:v>10.296260070696462</c:v>
                </c:pt>
                <c:pt idx="31">
                  <c:v>35.689897347167516</c:v>
                </c:pt>
                <c:pt idx="32">
                  <c:v>40.434985763245095</c:v>
                </c:pt>
                <c:pt idx="33">
                  <c:v>50.415178640643035</c:v>
                </c:pt>
                <c:pt idx="34">
                  <c:v>-91.12518429780539</c:v>
                </c:pt>
                <c:pt idx="35">
                  <c:v>-12.008815524363172</c:v>
                </c:pt>
                <c:pt idx="36">
                  <c:v>47.875869465424216</c:v>
                </c:pt>
                <c:pt idx="37">
                  <c:v>67.054471632581794</c:v>
                </c:pt>
                <c:pt idx="38">
                  <c:v>-136.43849919028764</c:v>
                </c:pt>
                <c:pt idx="39">
                  <c:v>105.48020134446051</c:v>
                </c:pt>
                <c:pt idx="40">
                  <c:v>0.37266218308127463</c:v>
                </c:pt>
                <c:pt idx="41">
                  <c:v>37.22094680510429</c:v>
                </c:pt>
                <c:pt idx="42">
                  <c:v>-61.525142114502273</c:v>
                </c:pt>
                <c:pt idx="43">
                  <c:v>12.533508143782456</c:v>
                </c:pt>
                <c:pt idx="44">
                  <c:v>5.4967051173238133</c:v>
                </c:pt>
                <c:pt idx="45">
                  <c:v>57.685705420196314</c:v>
                </c:pt>
                <c:pt idx="46">
                  <c:v>-111.88216749792139</c:v>
                </c:pt>
                <c:pt idx="47">
                  <c:v>-69.833341700851634</c:v>
                </c:pt>
                <c:pt idx="48">
                  <c:v>67.237991236730636</c:v>
                </c:pt>
                <c:pt idx="49">
                  <c:v>-26.276033154541892</c:v>
                </c:pt>
                <c:pt idx="50">
                  <c:v>145.91811904709948</c:v>
                </c:pt>
                <c:pt idx="51">
                  <c:v>70.047374903518858</c:v>
                </c:pt>
                <c:pt idx="52">
                  <c:v>3.1986810804675088</c:v>
                </c:pt>
                <c:pt idx="53">
                  <c:v>-85.068999036436708</c:v>
                </c:pt>
                <c:pt idx="54">
                  <c:v>59.442101641493196</c:v>
                </c:pt>
                <c:pt idx="55">
                  <c:v>-140.02786858056697</c:v>
                </c:pt>
                <c:pt idx="56">
                  <c:v>34.365890662388779</c:v>
                </c:pt>
                <c:pt idx="57">
                  <c:v>16.322101485786902</c:v>
                </c:pt>
                <c:pt idx="58">
                  <c:v>42.255149731942197</c:v>
                </c:pt>
                <c:pt idx="59">
                  <c:v>-75.952761227727592</c:v>
                </c:pt>
                <c:pt idx="60">
                  <c:v>151.26192181231534</c:v>
                </c:pt>
                <c:pt idx="61">
                  <c:v>-95.553162635722401</c:v>
                </c:pt>
                <c:pt idx="62">
                  <c:v>-15.201802189787372</c:v>
                </c:pt>
                <c:pt idx="63">
                  <c:v>-91.726787704206458</c:v>
                </c:pt>
                <c:pt idx="64">
                  <c:v>135.52825360874851</c:v>
                </c:pt>
                <c:pt idx="65">
                  <c:v>-27.449028605718581</c:v>
                </c:pt>
                <c:pt idx="66">
                  <c:v>46.512970195779985</c:v>
                </c:pt>
                <c:pt idx="67">
                  <c:v>-49.998902626049471</c:v>
                </c:pt>
                <c:pt idx="68">
                  <c:v>53.569488389240405</c:v>
                </c:pt>
                <c:pt idx="69">
                  <c:v>-78.697789355404325</c:v>
                </c:pt>
                <c:pt idx="70">
                  <c:v>-108.27584369714782</c:v>
                </c:pt>
                <c:pt idx="71">
                  <c:v>62.291964292280852</c:v>
                </c:pt>
                <c:pt idx="72">
                  <c:v>-4.4254349867690621</c:v>
                </c:pt>
                <c:pt idx="73">
                  <c:v>32.554370570855838</c:v>
                </c:pt>
                <c:pt idx="74">
                  <c:v>-79.24352532467384</c:v>
                </c:pt>
                <c:pt idx="75">
                  <c:v>41.882743158637595</c:v>
                </c:pt>
                <c:pt idx="76">
                  <c:v>-128.28284733586696</c:v>
                </c:pt>
                <c:pt idx="77">
                  <c:v>49.619102703149053</c:v>
                </c:pt>
                <c:pt idx="78">
                  <c:v>37.300619405010195</c:v>
                </c:pt>
                <c:pt idx="79">
                  <c:v>31.123957695501645</c:v>
                </c:pt>
                <c:pt idx="80">
                  <c:v>76.071294491378694</c:v>
                </c:pt>
                <c:pt idx="81">
                  <c:v>39.048024484886298</c:v>
                </c:pt>
                <c:pt idx="82">
                  <c:v>-75.147770260483185</c:v>
                </c:pt>
                <c:pt idx="83">
                  <c:v>-9.7243954531989516</c:v>
                </c:pt>
                <c:pt idx="84">
                  <c:v>-80.205231458505693</c:v>
                </c:pt>
                <c:pt idx="85">
                  <c:v>-71.5654778009864</c:v>
                </c:pt>
                <c:pt idx="86">
                  <c:v>-103.27674135213596</c:v>
                </c:pt>
                <c:pt idx="87">
                  <c:v>45.371058953689499</c:v>
                </c:pt>
                <c:pt idx="88">
                  <c:v>-98.875678447441089</c:v>
                </c:pt>
                <c:pt idx="89">
                  <c:v>-85.297848868498306</c:v>
                </c:pt>
                <c:pt idx="90">
                  <c:v>-10.675463523064479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4A-4BCE-93A6-B49B1D7A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24800"/>
        <c:axId val="84128128"/>
      </c:scatterChart>
      <c:valAx>
        <c:axId val="84124800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7804120557565399"/>
              <c:y val="0.822037130679766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128128"/>
        <c:crosses val="autoZero"/>
        <c:crossBetween val="midCat"/>
        <c:majorUnit val="20"/>
        <c:minorUnit val="1"/>
      </c:valAx>
      <c:valAx>
        <c:axId val="84128128"/>
        <c:scaling>
          <c:orientation val="minMax"/>
          <c:max val="250"/>
          <c:min val="-2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4459459459459395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124800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11207</xdr:colOff>
      <xdr:row>190</xdr:row>
      <xdr:rowOff>132043</xdr:rowOff>
    </xdr:from>
    <xdr:to>
      <xdr:col>16</xdr:col>
      <xdr:colOff>605119</xdr:colOff>
      <xdr:row>203</xdr:row>
      <xdr:rowOff>1590</xdr:rowOff>
    </xdr:to>
    <xdr:graphicFrame macro="">
      <xdr:nvGraphicFramePr>
        <xdr:cNvPr id="323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194457</xdr:colOff>
      <xdr:row>190</xdr:row>
      <xdr:rowOff>114301</xdr:rowOff>
    </xdr:from>
    <xdr:to>
      <xdr:col>12</xdr:col>
      <xdr:colOff>184438</xdr:colOff>
      <xdr:row>202</xdr:row>
      <xdr:rowOff>150784</xdr:rowOff>
    </xdr:to>
    <xdr:graphicFrame macro="">
      <xdr:nvGraphicFramePr>
        <xdr:cNvPr id="323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69547</xdr:colOff>
      <xdr:row>190</xdr:row>
      <xdr:rowOff>95251</xdr:rowOff>
    </xdr:from>
    <xdr:to>
      <xdr:col>8</xdr:col>
      <xdr:colOff>71921</xdr:colOff>
      <xdr:row>202</xdr:row>
      <xdr:rowOff>141787</xdr:rowOff>
    </xdr:to>
    <xdr:graphicFrame macro="">
      <xdr:nvGraphicFramePr>
        <xdr:cNvPr id="323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190</xdr:row>
      <xdr:rowOff>66676</xdr:rowOff>
    </xdr:from>
    <xdr:to>
      <xdr:col>4</xdr:col>
      <xdr:colOff>7028</xdr:colOff>
      <xdr:row>202</xdr:row>
      <xdr:rowOff>123265</xdr:rowOff>
    </xdr:to>
    <xdr:graphicFrame macro="">
      <xdr:nvGraphicFramePr>
        <xdr:cNvPr id="2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76200</xdr:rowOff>
    </xdr:from>
    <xdr:to>
      <xdr:col>16</xdr:col>
      <xdr:colOff>939800</xdr:colOff>
      <xdr:row>32</xdr:row>
      <xdr:rowOff>76200</xdr:rowOff>
    </xdr:to>
    <xdr:graphicFrame macro="">
      <xdr:nvGraphicFramePr>
        <xdr:cNvPr id="21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32</xdr:row>
      <xdr:rowOff>101600</xdr:rowOff>
    </xdr:from>
    <xdr:to>
      <xdr:col>17</xdr:col>
      <xdr:colOff>0</xdr:colOff>
      <xdr:row>40</xdr:row>
      <xdr:rowOff>114300</xdr:rowOff>
    </xdr:to>
    <xdr:graphicFrame macro="">
      <xdr:nvGraphicFramePr>
        <xdr:cNvPr id="219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114300</xdr:colOff>
      <xdr:row>40</xdr:row>
      <xdr:rowOff>165100</xdr:rowOff>
    </xdr:from>
    <xdr:to>
      <xdr:col>17</xdr:col>
      <xdr:colOff>0</xdr:colOff>
      <xdr:row>71</xdr:row>
      <xdr:rowOff>76200</xdr:rowOff>
    </xdr:to>
    <xdr:graphicFrame macro="">
      <xdr:nvGraphicFramePr>
        <xdr:cNvPr id="219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71</xdr:row>
      <xdr:rowOff>101600</xdr:rowOff>
    </xdr:from>
    <xdr:to>
      <xdr:col>17</xdr:col>
      <xdr:colOff>12700</xdr:colOff>
      <xdr:row>80</xdr:row>
      <xdr:rowOff>114300</xdr:rowOff>
    </xdr:to>
    <xdr:graphicFrame macro="">
      <xdr:nvGraphicFramePr>
        <xdr:cNvPr id="21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workbookViewId="0"/>
  </sheetViews>
  <sheetFormatPr defaultRowHeight="12.75" x14ac:dyDescent="0.2"/>
  <cols>
    <col min="4" max="4" width="18.5" customWidth="1"/>
    <col min="12" max="12" width="14.25" customWidth="1"/>
  </cols>
  <sheetData>
    <row r="1" spans="2:12" ht="13.5" thickBot="1" x14ac:dyDescent="0.25"/>
    <row r="2" spans="2:12" ht="18" x14ac:dyDescent="0.25">
      <c r="B2" s="62" t="s">
        <v>135</v>
      </c>
      <c r="C2" s="63"/>
      <c r="D2" s="63"/>
      <c r="E2" s="63"/>
      <c r="F2" s="63"/>
      <c r="G2" s="63"/>
      <c r="H2" s="64"/>
      <c r="I2" s="64"/>
      <c r="J2" s="64"/>
      <c r="K2" s="64"/>
      <c r="L2" s="65"/>
    </row>
    <row r="3" spans="2:12" x14ac:dyDescent="0.2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2:12" x14ac:dyDescent="0.2">
      <c r="B4" s="69" t="s">
        <v>102</v>
      </c>
      <c r="C4" s="67"/>
      <c r="D4" s="70" t="s">
        <v>103</v>
      </c>
      <c r="E4" s="67"/>
      <c r="F4" s="67"/>
      <c r="G4" s="67"/>
      <c r="H4" s="67"/>
      <c r="I4" s="67"/>
      <c r="J4" s="67"/>
      <c r="K4" s="67"/>
      <c r="L4" s="68"/>
    </row>
    <row r="5" spans="2:12" x14ac:dyDescent="0.2">
      <c r="B5" s="69"/>
      <c r="C5" s="67"/>
      <c r="D5" s="70" t="s">
        <v>134</v>
      </c>
      <c r="E5" s="67"/>
      <c r="F5" s="67"/>
      <c r="G5" s="67"/>
      <c r="H5" s="67"/>
      <c r="I5" s="67"/>
      <c r="J5" s="67"/>
      <c r="K5" s="67"/>
      <c r="L5" s="68"/>
    </row>
    <row r="6" spans="2:12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2:12" x14ac:dyDescent="0.2">
      <c r="B7" s="69" t="s">
        <v>104</v>
      </c>
      <c r="C7" s="67"/>
      <c r="D7" s="70" t="s">
        <v>105</v>
      </c>
      <c r="E7" s="67"/>
      <c r="F7" s="67"/>
      <c r="G7" s="67"/>
      <c r="H7" s="67"/>
      <c r="I7" s="67"/>
      <c r="J7" s="67"/>
      <c r="K7" s="67"/>
      <c r="L7" s="68"/>
    </row>
    <row r="8" spans="2:12" x14ac:dyDescent="0.2">
      <c r="B8" s="66"/>
      <c r="C8" s="67"/>
      <c r="D8" s="70" t="s">
        <v>106</v>
      </c>
      <c r="E8" s="67"/>
      <c r="F8" s="67"/>
      <c r="G8" s="67"/>
      <c r="H8" s="67"/>
      <c r="I8" s="67"/>
      <c r="J8" s="67"/>
      <c r="K8" s="67"/>
      <c r="L8" s="68"/>
    </row>
    <row r="9" spans="2:12" x14ac:dyDescent="0.2">
      <c r="B9" s="66"/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2:12" x14ac:dyDescent="0.2">
      <c r="B10" s="69" t="s">
        <v>107</v>
      </c>
      <c r="C10" s="67"/>
      <c r="D10" s="70" t="s">
        <v>108</v>
      </c>
      <c r="E10" s="67"/>
      <c r="F10" s="67"/>
      <c r="G10" s="67"/>
      <c r="H10" s="67"/>
      <c r="I10" s="67"/>
      <c r="J10" s="67"/>
      <c r="K10" s="67"/>
      <c r="L10" s="68"/>
    </row>
    <row r="11" spans="2:12" x14ac:dyDescent="0.2">
      <c r="B11" s="66"/>
      <c r="C11" s="67"/>
      <c r="D11" s="70" t="s">
        <v>109</v>
      </c>
      <c r="E11" s="67"/>
      <c r="F11" s="67"/>
      <c r="G11" s="67"/>
      <c r="H11" s="67"/>
      <c r="I11" s="67"/>
      <c r="J11" s="67"/>
      <c r="K11" s="67"/>
      <c r="L11" s="68"/>
    </row>
    <row r="12" spans="2:12" x14ac:dyDescent="0.2"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8"/>
    </row>
    <row r="13" spans="2:12" x14ac:dyDescent="0.2">
      <c r="B13" s="66"/>
      <c r="C13" s="67"/>
      <c r="D13" s="71" t="s">
        <v>110</v>
      </c>
      <c r="E13" s="67"/>
      <c r="F13" s="67"/>
      <c r="G13" s="67"/>
      <c r="H13" s="67"/>
      <c r="I13" s="67"/>
      <c r="J13" s="67"/>
      <c r="K13" s="67"/>
      <c r="L13" s="68"/>
    </row>
    <row r="14" spans="2:12" x14ac:dyDescent="0.2">
      <c r="B14" s="66"/>
      <c r="C14" s="67"/>
      <c r="D14" s="72" t="s">
        <v>156</v>
      </c>
      <c r="E14" s="67"/>
      <c r="F14" s="67"/>
      <c r="G14" s="67"/>
      <c r="H14" s="67"/>
      <c r="I14" s="67"/>
      <c r="J14" s="67"/>
      <c r="K14" s="67"/>
      <c r="L14" s="68"/>
    </row>
    <row r="15" spans="2:12" x14ac:dyDescent="0.2">
      <c r="B15" s="66"/>
      <c r="C15" s="67"/>
      <c r="D15" s="73" t="s">
        <v>111</v>
      </c>
      <c r="E15" s="67"/>
      <c r="F15" s="67"/>
      <c r="G15" s="67"/>
      <c r="H15" s="67"/>
      <c r="I15" s="67"/>
      <c r="J15" s="67"/>
      <c r="K15" s="67"/>
      <c r="L15" s="68"/>
    </row>
    <row r="16" spans="2:12" x14ac:dyDescent="0.2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2:12" x14ac:dyDescent="0.2">
      <c r="B17" s="66"/>
      <c r="C17" s="67"/>
      <c r="D17" s="70" t="s">
        <v>112</v>
      </c>
      <c r="E17" s="67"/>
      <c r="F17" s="67"/>
      <c r="G17" s="67"/>
      <c r="H17" s="67"/>
      <c r="I17" s="67"/>
      <c r="J17" s="67"/>
      <c r="K17" s="67"/>
      <c r="L17" s="68"/>
    </row>
    <row r="18" spans="2:12" x14ac:dyDescent="0.2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2:12" x14ac:dyDescent="0.2">
      <c r="B19" s="69" t="s">
        <v>113</v>
      </c>
      <c r="C19" s="67"/>
      <c r="D19" s="70" t="s">
        <v>114</v>
      </c>
      <c r="E19" s="67"/>
      <c r="F19" s="67"/>
      <c r="G19" s="67"/>
      <c r="H19" s="67"/>
      <c r="I19" s="67"/>
      <c r="J19" s="67"/>
      <c r="K19" s="67"/>
      <c r="L19" s="68"/>
    </row>
    <row r="20" spans="2:12" x14ac:dyDescent="0.2"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2:12" x14ac:dyDescent="0.2">
      <c r="B21" s="66"/>
      <c r="C21" s="67"/>
      <c r="D21" s="74" t="s">
        <v>115</v>
      </c>
      <c r="E21" s="67"/>
      <c r="F21" s="67"/>
      <c r="G21" s="67"/>
      <c r="H21" s="67"/>
      <c r="I21" s="67"/>
      <c r="J21" s="67"/>
      <c r="K21" s="67"/>
      <c r="L21" s="68"/>
    </row>
    <row r="22" spans="2:12" x14ac:dyDescent="0.2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3" spans="2:12" x14ac:dyDescent="0.2">
      <c r="B23" s="69" t="s">
        <v>116</v>
      </c>
      <c r="C23" s="67"/>
      <c r="D23" s="70" t="s">
        <v>117</v>
      </c>
      <c r="E23" s="67"/>
      <c r="F23" s="67"/>
      <c r="G23" s="67"/>
      <c r="H23" s="67"/>
      <c r="I23" s="67"/>
      <c r="J23" s="67"/>
      <c r="K23" s="67"/>
      <c r="L23" s="68"/>
    </row>
    <row r="24" spans="2:12" x14ac:dyDescent="0.2">
      <c r="B24" s="66"/>
      <c r="C24" s="67"/>
      <c r="D24" s="70" t="s">
        <v>141</v>
      </c>
      <c r="E24" s="67"/>
      <c r="F24" s="67"/>
      <c r="G24" s="67"/>
      <c r="H24" s="67"/>
      <c r="I24" s="67"/>
      <c r="J24" s="67"/>
      <c r="K24" s="67"/>
      <c r="L24" s="68"/>
    </row>
    <row r="25" spans="2:12" x14ac:dyDescent="0.2">
      <c r="B25" s="66"/>
      <c r="C25" s="67"/>
      <c r="D25" s="70" t="s">
        <v>118</v>
      </c>
      <c r="E25" s="67"/>
      <c r="F25" s="67"/>
      <c r="G25" s="67"/>
      <c r="H25" s="67"/>
      <c r="I25" s="67"/>
      <c r="J25" s="67"/>
      <c r="K25" s="67"/>
      <c r="L25" s="68"/>
    </row>
    <row r="26" spans="2:12" x14ac:dyDescent="0.2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</row>
    <row r="27" spans="2:12" x14ac:dyDescent="0.2">
      <c r="B27" s="66"/>
      <c r="C27" s="67"/>
      <c r="D27" s="75" t="s">
        <v>119</v>
      </c>
      <c r="E27" s="67"/>
      <c r="F27" s="67"/>
      <c r="G27" s="75" t="s">
        <v>120</v>
      </c>
      <c r="H27" s="67"/>
      <c r="I27" s="67"/>
      <c r="J27" s="67"/>
      <c r="K27" s="67"/>
      <c r="L27" s="68"/>
    </row>
    <row r="28" spans="2:12" x14ac:dyDescent="0.2">
      <c r="B28" s="66"/>
      <c r="C28" s="67"/>
      <c r="D28" s="70" t="s">
        <v>121</v>
      </c>
      <c r="E28" s="67"/>
      <c r="F28" s="67"/>
      <c r="G28" s="70" t="s">
        <v>121</v>
      </c>
      <c r="H28" s="67"/>
      <c r="I28" s="67"/>
      <c r="J28" s="67"/>
      <c r="K28" s="67"/>
      <c r="L28" s="68"/>
    </row>
    <row r="29" spans="2:12" x14ac:dyDescent="0.2">
      <c r="B29" s="66"/>
      <c r="C29" s="67"/>
      <c r="D29" s="70" t="s">
        <v>122</v>
      </c>
      <c r="E29" s="67"/>
      <c r="F29" s="67"/>
      <c r="G29" s="70" t="s">
        <v>122</v>
      </c>
      <c r="H29" s="67"/>
      <c r="I29" s="67"/>
      <c r="J29" s="67"/>
      <c r="K29" s="67"/>
      <c r="L29" s="68"/>
    </row>
    <row r="30" spans="2:12" x14ac:dyDescent="0.2">
      <c r="B30" s="66"/>
      <c r="C30" s="67"/>
      <c r="D30" s="70" t="s">
        <v>123</v>
      </c>
      <c r="E30" s="67"/>
      <c r="F30" s="67"/>
      <c r="G30" s="70" t="s">
        <v>124</v>
      </c>
      <c r="H30" s="67"/>
      <c r="I30" s="67"/>
      <c r="J30" s="67"/>
      <c r="K30" s="67"/>
      <c r="L30" s="68"/>
    </row>
    <row r="31" spans="2:12" x14ac:dyDescent="0.2">
      <c r="B31" s="66"/>
      <c r="C31" s="67"/>
      <c r="D31" s="70" t="s">
        <v>124</v>
      </c>
      <c r="E31" s="67"/>
      <c r="F31" s="67"/>
      <c r="G31" s="67"/>
      <c r="H31" s="67"/>
      <c r="I31" s="67"/>
      <c r="J31" s="67"/>
      <c r="K31" s="67"/>
      <c r="L31" s="68"/>
    </row>
    <row r="32" spans="2:12" x14ac:dyDescent="0.2">
      <c r="B32" s="66"/>
      <c r="C32" s="67"/>
      <c r="D32" s="70" t="s">
        <v>125</v>
      </c>
      <c r="E32" s="67"/>
      <c r="F32" s="67"/>
      <c r="G32" s="67"/>
      <c r="H32" s="67"/>
      <c r="I32" s="67"/>
      <c r="J32" s="67"/>
      <c r="K32" s="67"/>
      <c r="L32" s="68"/>
    </row>
    <row r="33" spans="2:12" x14ac:dyDescent="0.2"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8"/>
    </row>
    <row r="34" spans="2:12" x14ac:dyDescent="0.2">
      <c r="B34" s="66"/>
      <c r="C34" s="67"/>
      <c r="D34" s="70" t="s">
        <v>126</v>
      </c>
      <c r="E34" s="67"/>
      <c r="F34" s="67"/>
      <c r="G34" s="67"/>
      <c r="H34" s="67"/>
      <c r="I34" s="67"/>
      <c r="J34" s="67"/>
      <c r="K34" s="67"/>
      <c r="L34" s="68"/>
    </row>
    <row r="35" spans="2:12" x14ac:dyDescent="0.2">
      <c r="B35" s="66"/>
      <c r="C35" s="67"/>
      <c r="D35" s="70" t="s">
        <v>127</v>
      </c>
      <c r="E35" s="67"/>
      <c r="F35" s="67"/>
      <c r="G35" s="67"/>
      <c r="H35" s="67"/>
      <c r="I35" s="67"/>
      <c r="J35" s="67"/>
      <c r="K35" s="67"/>
      <c r="L35" s="68"/>
    </row>
    <row r="36" spans="2:12" x14ac:dyDescent="0.2">
      <c r="B36" s="66"/>
      <c r="C36" s="67"/>
      <c r="D36" s="70" t="s">
        <v>128</v>
      </c>
      <c r="E36" s="67"/>
      <c r="F36" s="67"/>
      <c r="G36" s="67"/>
      <c r="H36" s="67"/>
      <c r="I36" s="67"/>
      <c r="J36" s="67"/>
      <c r="K36" s="67"/>
      <c r="L36" s="68"/>
    </row>
    <row r="37" spans="2:12" x14ac:dyDescent="0.2"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8"/>
    </row>
    <row r="38" spans="2:12" x14ac:dyDescent="0.2">
      <c r="B38" s="66"/>
      <c r="C38" s="67"/>
      <c r="D38" s="70" t="s">
        <v>129</v>
      </c>
      <c r="E38" s="67"/>
      <c r="F38" s="67"/>
      <c r="G38" s="67"/>
      <c r="H38" s="67"/>
      <c r="I38" s="67"/>
      <c r="J38" s="67"/>
      <c r="K38" s="67"/>
      <c r="L38" s="68"/>
    </row>
    <row r="39" spans="2:12" x14ac:dyDescent="0.2"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8"/>
    </row>
    <row r="40" spans="2:12" x14ac:dyDescent="0.2">
      <c r="B40" s="69" t="s">
        <v>130</v>
      </c>
      <c r="C40" s="67"/>
      <c r="D40" s="70" t="s">
        <v>131</v>
      </c>
      <c r="E40" s="67"/>
      <c r="F40" s="67"/>
      <c r="G40" s="67"/>
      <c r="H40" s="67"/>
      <c r="I40" s="67"/>
      <c r="J40" s="67"/>
      <c r="K40" s="67"/>
      <c r="L40" s="68"/>
    </row>
    <row r="41" spans="2:12" x14ac:dyDescent="0.2">
      <c r="B41" s="66"/>
      <c r="C41" s="67"/>
      <c r="D41" s="70" t="s">
        <v>132</v>
      </c>
      <c r="E41" s="67"/>
      <c r="F41" s="67"/>
      <c r="G41" s="67"/>
      <c r="H41" s="67"/>
      <c r="I41" s="67"/>
      <c r="J41" s="67"/>
      <c r="K41" s="67"/>
      <c r="L41" s="68"/>
    </row>
    <row r="42" spans="2:12" x14ac:dyDescent="0.2"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8"/>
    </row>
    <row r="43" spans="2:12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8"/>
    </row>
    <row r="44" spans="2:12" x14ac:dyDescent="0.2">
      <c r="B44" s="66"/>
      <c r="C44" s="67"/>
      <c r="D44" s="70" t="s">
        <v>133</v>
      </c>
      <c r="E44" s="67"/>
      <c r="F44" s="67"/>
      <c r="G44" s="67"/>
      <c r="H44" s="67"/>
      <c r="I44" s="67"/>
      <c r="J44" s="67"/>
      <c r="K44" s="67"/>
      <c r="L44" s="68"/>
    </row>
    <row r="45" spans="2:12" ht="13.5" thickBot="1" x14ac:dyDescent="0.25">
      <c r="B45" s="76"/>
      <c r="C45" s="77"/>
      <c r="D45" s="78" t="s">
        <v>142</v>
      </c>
      <c r="E45" s="77"/>
      <c r="F45" s="77"/>
      <c r="G45" s="77"/>
      <c r="H45" s="77"/>
      <c r="I45" s="77"/>
      <c r="J45" s="77"/>
      <c r="K45" s="77"/>
      <c r="L45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3"/>
  <sheetViews>
    <sheetView zoomScale="90" zoomScaleNormal="90" zoomScalePageLayoutView="70" workbookViewId="0"/>
  </sheetViews>
  <sheetFormatPr defaultColWidth="10.75" defaultRowHeight="12.75" x14ac:dyDescent="0.2"/>
  <cols>
    <col min="1" max="4" width="10.75" style="52"/>
    <col min="5" max="6" width="10.75" style="81"/>
    <col min="7" max="7" width="10.75" style="83"/>
    <col min="8" max="8" width="10.75" style="81"/>
    <col min="9" max="12" width="10.75" style="86"/>
    <col min="13" max="16" width="10.75" style="89"/>
    <col min="17" max="20" width="10.75" style="57"/>
    <col min="21" max="24" width="10.75" style="122"/>
    <col min="25" max="28" width="10.75" style="52"/>
    <col min="29" max="32" width="10.75" style="55"/>
    <col min="33" max="52" width="10.75" style="52"/>
    <col min="53" max="16384" width="10.75" style="2"/>
  </cols>
  <sheetData>
    <row r="1" spans="1:52" s="4" customFormat="1" ht="20.25" x14ac:dyDescent="0.3">
      <c r="A1" s="123" t="s">
        <v>140</v>
      </c>
      <c r="B1" s="123"/>
      <c r="C1" s="123"/>
      <c r="D1" s="123"/>
      <c r="E1" s="80" t="s">
        <v>136</v>
      </c>
      <c r="F1" s="124"/>
      <c r="G1" s="80"/>
      <c r="H1" s="124"/>
      <c r="I1" s="125" t="s">
        <v>137</v>
      </c>
      <c r="J1" s="125"/>
      <c r="K1" s="125"/>
      <c r="L1" s="125"/>
      <c r="M1" s="126" t="s">
        <v>111</v>
      </c>
      <c r="N1" s="126"/>
      <c r="O1" s="126"/>
      <c r="P1" s="126"/>
      <c r="Q1" s="127" t="s">
        <v>138</v>
      </c>
      <c r="R1" s="127"/>
      <c r="S1" s="127"/>
      <c r="T1" s="127"/>
      <c r="U1" s="121" t="s">
        <v>139</v>
      </c>
      <c r="V1" s="121"/>
      <c r="W1" s="121"/>
      <c r="X1" s="12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5" x14ac:dyDescent="0.25">
      <c r="A2" s="54">
        <v>517</v>
      </c>
      <c r="B2" s="54">
        <v>1556.1428571428571</v>
      </c>
      <c r="C2" s="54">
        <v>610</v>
      </c>
      <c r="D2" s="54">
        <v>203.57142857142858</v>
      </c>
      <c r="E2" s="81">
        <v>517</v>
      </c>
      <c r="F2" s="82">
        <v>1812</v>
      </c>
      <c r="G2" s="82">
        <v>610</v>
      </c>
      <c r="H2" s="83">
        <v>194.875</v>
      </c>
      <c r="I2" s="86">
        <v>517</v>
      </c>
      <c r="J2" s="87">
        <v>1865.8333333333333</v>
      </c>
      <c r="K2" s="87">
        <v>610</v>
      </c>
      <c r="L2" s="87">
        <v>3533</v>
      </c>
      <c r="M2" s="89">
        <v>517</v>
      </c>
      <c r="N2" s="90">
        <v>30676.166666666668</v>
      </c>
      <c r="O2" s="90">
        <v>610</v>
      </c>
      <c r="P2" s="90">
        <v>186.57142857142858</v>
      </c>
      <c r="Q2" s="57">
        <v>517</v>
      </c>
      <c r="R2" s="56">
        <v>19266</v>
      </c>
      <c r="S2" s="57">
        <v>610</v>
      </c>
      <c r="T2" s="56">
        <v>2082.7142857142858</v>
      </c>
      <c r="U2" s="122">
        <v>517</v>
      </c>
      <c r="V2" s="122">
        <v>16257.285714285714</v>
      </c>
      <c r="W2" s="122">
        <v>610</v>
      </c>
      <c r="X2" s="122">
        <v>5637.1428571428569</v>
      </c>
    </row>
    <row r="3" spans="1:52" ht="15" x14ac:dyDescent="0.25">
      <c r="A3" s="54">
        <v>518</v>
      </c>
      <c r="B3" s="54">
        <v>1047.1428571428571</v>
      </c>
      <c r="C3" s="54">
        <v>611</v>
      </c>
      <c r="D3" s="54">
        <v>180.71428571428572</v>
      </c>
      <c r="E3" s="81">
        <v>518</v>
      </c>
      <c r="F3" s="82">
        <v>1468.2857142857142</v>
      </c>
      <c r="G3" s="82">
        <v>611</v>
      </c>
      <c r="H3" s="83">
        <v>150.625</v>
      </c>
      <c r="I3" s="86">
        <v>518</v>
      </c>
      <c r="J3" s="87">
        <v>1470.1666666666667</v>
      </c>
      <c r="K3" s="87">
        <v>611</v>
      </c>
      <c r="L3" s="87">
        <v>3444.6666666666665</v>
      </c>
      <c r="M3" s="89">
        <v>518</v>
      </c>
      <c r="N3" s="90">
        <v>29839.833333333332</v>
      </c>
      <c r="O3" s="90">
        <v>611</v>
      </c>
      <c r="P3" s="90">
        <v>178.57142857142858</v>
      </c>
      <c r="Q3" s="57">
        <v>518</v>
      </c>
      <c r="R3" s="56">
        <v>19452.428571428572</v>
      </c>
      <c r="S3" s="57">
        <v>611</v>
      </c>
      <c r="T3" s="56">
        <v>2059</v>
      </c>
      <c r="U3" s="122">
        <v>518</v>
      </c>
      <c r="V3" s="122">
        <v>16194.285714285714</v>
      </c>
      <c r="W3" s="122">
        <v>611</v>
      </c>
      <c r="X3" s="122">
        <v>5373.2857142857147</v>
      </c>
    </row>
    <row r="4" spans="1:52" ht="15" x14ac:dyDescent="0.25">
      <c r="A4" s="54">
        <v>519</v>
      </c>
      <c r="B4" s="54">
        <v>841</v>
      </c>
      <c r="C4" s="54">
        <v>612</v>
      </c>
      <c r="D4" s="54">
        <v>144</v>
      </c>
      <c r="E4" s="81">
        <v>519</v>
      </c>
      <c r="F4" s="82">
        <v>1341.2857142857142</v>
      </c>
      <c r="G4" s="82">
        <v>612</v>
      </c>
      <c r="H4" s="83">
        <v>146.25</v>
      </c>
      <c r="I4" s="86">
        <v>519</v>
      </c>
      <c r="J4" s="87">
        <v>1270.6666666666667</v>
      </c>
      <c r="K4" s="87">
        <v>612</v>
      </c>
      <c r="L4" s="87">
        <v>3474.6666666666665</v>
      </c>
      <c r="M4" s="89">
        <v>519</v>
      </c>
      <c r="N4" s="90">
        <v>30442.333333333332</v>
      </c>
      <c r="O4" s="90">
        <v>612</v>
      </c>
      <c r="P4" s="90">
        <v>174.14285714285714</v>
      </c>
      <c r="Q4" s="57">
        <v>519</v>
      </c>
      <c r="R4" s="56">
        <v>19008.142857142859</v>
      </c>
      <c r="S4" s="57">
        <v>612</v>
      </c>
      <c r="T4" s="56">
        <v>2089.1428571428573</v>
      </c>
      <c r="U4" s="122">
        <v>519</v>
      </c>
      <c r="V4" s="122">
        <v>15994.428571428571</v>
      </c>
      <c r="W4" s="122">
        <v>612</v>
      </c>
      <c r="X4" s="122">
        <v>5350.1428571428569</v>
      </c>
    </row>
    <row r="5" spans="1:52" ht="15" x14ac:dyDescent="0.25">
      <c r="A5" s="54">
        <v>520</v>
      </c>
      <c r="B5" s="54">
        <v>751.71428571428567</v>
      </c>
      <c r="C5" s="54">
        <v>613</v>
      </c>
      <c r="D5" s="54">
        <v>100.42857142857143</v>
      </c>
      <c r="E5" s="81">
        <v>520</v>
      </c>
      <c r="F5" s="82">
        <v>1210.4285714285713</v>
      </c>
      <c r="G5" s="82">
        <v>613</v>
      </c>
      <c r="H5" s="83">
        <v>134.125</v>
      </c>
      <c r="I5" s="86">
        <v>520</v>
      </c>
      <c r="J5" s="87">
        <v>1150.6666666666667</v>
      </c>
      <c r="K5" s="87">
        <v>613</v>
      </c>
      <c r="L5" s="87">
        <v>3568.8333333333335</v>
      </c>
      <c r="M5" s="89">
        <v>520</v>
      </c>
      <c r="N5" s="90">
        <v>29941.666666666668</v>
      </c>
      <c r="O5" s="90">
        <v>613</v>
      </c>
      <c r="P5" s="90">
        <v>104.85714285714286</v>
      </c>
      <c r="Q5" s="57">
        <v>520</v>
      </c>
      <c r="R5" s="56">
        <v>18614.571428571428</v>
      </c>
      <c r="S5" s="57">
        <v>613</v>
      </c>
      <c r="T5" s="56">
        <v>2089.4285714285716</v>
      </c>
      <c r="U5" s="122">
        <v>520</v>
      </c>
      <c r="V5" s="122">
        <v>15691.285714285714</v>
      </c>
      <c r="W5" s="122">
        <v>613</v>
      </c>
      <c r="X5" s="122">
        <v>5432</v>
      </c>
    </row>
    <row r="6" spans="1:52" ht="15" x14ac:dyDescent="0.25">
      <c r="A6" s="54">
        <v>521</v>
      </c>
      <c r="B6" s="54">
        <v>637.71428571428567</v>
      </c>
      <c r="C6" s="54">
        <v>614</v>
      </c>
      <c r="D6" s="54">
        <v>114.28571428571429</v>
      </c>
      <c r="E6" s="81">
        <v>521</v>
      </c>
      <c r="F6" s="82">
        <v>1134.1428571428571</v>
      </c>
      <c r="G6" s="82">
        <v>614</v>
      </c>
      <c r="H6" s="83">
        <v>96.125</v>
      </c>
      <c r="I6" s="86">
        <v>521</v>
      </c>
      <c r="J6" s="87">
        <v>1049.8333333333333</v>
      </c>
      <c r="K6" s="87">
        <v>614</v>
      </c>
      <c r="L6" s="87">
        <v>3580.1666666666665</v>
      </c>
      <c r="M6" s="89">
        <v>521</v>
      </c>
      <c r="N6" s="90">
        <v>28819.833333333332</v>
      </c>
      <c r="O6" s="90">
        <v>614</v>
      </c>
      <c r="P6" s="90">
        <v>144.42857142857142</v>
      </c>
      <c r="Q6" s="57">
        <v>521</v>
      </c>
      <c r="R6" s="56">
        <v>18210.285714285714</v>
      </c>
      <c r="S6" s="57">
        <v>614</v>
      </c>
      <c r="T6" s="56">
        <v>1937</v>
      </c>
      <c r="U6" s="122">
        <v>521</v>
      </c>
      <c r="V6" s="122">
        <v>15274.571428571429</v>
      </c>
      <c r="W6" s="122">
        <v>614</v>
      </c>
      <c r="X6" s="122">
        <v>5564.4285714285716</v>
      </c>
    </row>
    <row r="7" spans="1:52" ht="15" x14ac:dyDescent="0.25">
      <c r="A7" s="54">
        <v>522</v>
      </c>
      <c r="B7" s="54">
        <v>631.85714285714289</v>
      </c>
      <c r="C7" s="54">
        <v>615</v>
      </c>
      <c r="D7" s="54">
        <v>87.571428571428569</v>
      </c>
      <c r="E7" s="81">
        <v>522</v>
      </c>
      <c r="F7" s="82">
        <v>1127.5714285714287</v>
      </c>
      <c r="G7" s="82">
        <v>615</v>
      </c>
      <c r="H7" s="83">
        <v>110.75</v>
      </c>
      <c r="I7" s="86">
        <v>522</v>
      </c>
      <c r="J7" s="87">
        <v>1112.1666666666667</v>
      </c>
      <c r="K7" s="87">
        <v>615</v>
      </c>
      <c r="L7" s="87">
        <v>3406.1666666666665</v>
      </c>
      <c r="M7" s="89">
        <v>522</v>
      </c>
      <c r="N7" s="90">
        <v>28271.333333333332</v>
      </c>
      <c r="O7" s="90">
        <v>615</v>
      </c>
      <c r="P7" s="90">
        <v>117.85714285714286</v>
      </c>
      <c r="Q7" s="57">
        <v>522</v>
      </c>
      <c r="R7" s="56">
        <v>18090.857142857141</v>
      </c>
      <c r="S7" s="57">
        <v>615</v>
      </c>
      <c r="T7" s="56">
        <v>1928.4285714285713</v>
      </c>
      <c r="U7" s="122">
        <v>522</v>
      </c>
      <c r="V7" s="122">
        <v>14903.571428571429</v>
      </c>
      <c r="W7" s="122">
        <v>615</v>
      </c>
      <c r="X7" s="122">
        <v>5314.7142857142853</v>
      </c>
    </row>
    <row r="8" spans="1:52" ht="15" x14ac:dyDescent="0.25">
      <c r="A8" s="54">
        <v>523</v>
      </c>
      <c r="B8" s="54">
        <v>568.57142857142856</v>
      </c>
      <c r="C8" s="54">
        <v>616</v>
      </c>
      <c r="D8" s="54">
        <v>94.714285714285708</v>
      </c>
      <c r="E8" s="81">
        <v>523</v>
      </c>
      <c r="F8" s="82">
        <v>1063.4285714285713</v>
      </c>
      <c r="G8" s="82">
        <v>616</v>
      </c>
      <c r="H8" s="83">
        <v>111.875</v>
      </c>
      <c r="I8" s="86">
        <v>523</v>
      </c>
      <c r="J8" s="87">
        <v>1194.1666666666667</v>
      </c>
      <c r="K8" s="87">
        <v>616</v>
      </c>
      <c r="L8" s="87">
        <v>3280.8333333333335</v>
      </c>
      <c r="M8" s="89">
        <v>523</v>
      </c>
      <c r="N8" s="90">
        <v>27707.5</v>
      </c>
      <c r="O8" s="90">
        <v>616</v>
      </c>
      <c r="P8" s="90">
        <v>111.28571428571429</v>
      </c>
      <c r="Q8" s="57">
        <v>523</v>
      </c>
      <c r="R8" s="56">
        <v>17267.428571428572</v>
      </c>
      <c r="S8" s="57">
        <v>616</v>
      </c>
      <c r="T8" s="56">
        <v>1904.1428571428571</v>
      </c>
      <c r="U8" s="122">
        <v>523</v>
      </c>
      <c r="V8" s="122">
        <v>14457.857142857143</v>
      </c>
      <c r="W8" s="122">
        <v>616</v>
      </c>
      <c r="X8" s="122">
        <v>5326</v>
      </c>
    </row>
    <row r="9" spans="1:52" ht="15" x14ac:dyDescent="0.25">
      <c r="A9" s="54">
        <v>524</v>
      </c>
      <c r="B9" s="54">
        <v>570.42857142857144</v>
      </c>
      <c r="C9" s="54">
        <v>617</v>
      </c>
      <c r="D9" s="54">
        <v>70.857142857142861</v>
      </c>
      <c r="E9" s="81">
        <v>524</v>
      </c>
      <c r="F9" s="82">
        <v>1108.2857142857142</v>
      </c>
      <c r="G9" s="82">
        <v>617</v>
      </c>
      <c r="H9" s="83">
        <v>89.375</v>
      </c>
      <c r="I9" s="86">
        <v>524</v>
      </c>
      <c r="J9" s="87">
        <v>1053.1666666666667</v>
      </c>
      <c r="K9" s="87">
        <v>617</v>
      </c>
      <c r="L9" s="87">
        <v>3262</v>
      </c>
      <c r="M9" s="89">
        <v>524</v>
      </c>
      <c r="N9" s="90">
        <v>26200.5</v>
      </c>
      <c r="O9" s="90">
        <v>617</v>
      </c>
      <c r="P9" s="90">
        <v>115.28571428571429</v>
      </c>
      <c r="Q9" s="57">
        <v>524</v>
      </c>
      <c r="R9" s="56">
        <v>16899.571428571428</v>
      </c>
      <c r="S9" s="57">
        <v>617</v>
      </c>
      <c r="T9" s="56">
        <v>1932.7142857142858</v>
      </c>
      <c r="U9" s="122">
        <v>524</v>
      </c>
      <c r="V9" s="122">
        <v>13855.428571428571</v>
      </c>
      <c r="W9" s="122">
        <v>617</v>
      </c>
      <c r="X9" s="122">
        <v>5213.5714285714284</v>
      </c>
    </row>
    <row r="10" spans="1:52" ht="15" x14ac:dyDescent="0.25">
      <c r="A10" s="54">
        <v>525</v>
      </c>
      <c r="B10" s="54">
        <v>511.57142857142856</v>
      </c>
      <c r="C10" s="54">
        <v>618</v>
      </c>
      <c r="D10" s="54">
        <v>71.285714285714292</v>
      </c>
      <c r="E10" s="81">
        <v>525</v>
      </c>
      <c r="F10" s="82">
        <v>1019.1428571428571</v>
      </c>
      <c r="G10" s="82">
        <v>618</v>
      </c>
      <c r="H10" s="83">
        <v>70.25</v>
      </c>
      <c r="I10" s="86">
        <v>525</v>
      </c>
      <c r="J10" s="87">
        <v>1001.5</v>
      </c>
      <c r="K10" s="87">
        <v>618</v>
      </c>
      <c r="L10" s="87">
        <v>3301.3333333333335</v>
      </c>
      <c r="M10" s="89">
        <v>525</v>
      </c>
      <c r="N10" s="90">
        <v>25487</v>
      </c>
      <c r="O10" s="90">
        <v>618</v>
      </c>
      <c r="P10" s="90">
        <v>119.14285714285714</v>
      </c>
      <c r="Q10" s="57">
        <v>525</v>
      </c>
      <c r="R10" s="56">
        <v>16286.571428571429</v>
      </c>
      <c r="S10" s="57">
        <v>618</v>
      </c>
      <c r="T10" s="56">
        <v>1878.1428571428571</v>
      </c>
      <c r="U10" s="122">
        <v>525</v>
      </c>
      <c r="V10" s="122">
        <v>13857.142857142857</v>
      </c>
      <c r="W10" s="122">
        <v>618</v>
      </c>
      <c r="X10" s="122">
        <v>5075.1428571428569</v>
      </c>
    </row>
    <row r="11" spans="1:52" ht="15" x14ac:dyDescent="0.25">
      <c r="A11" s="54">
        <v>526</v>
      </c>
      <c r="B11" s="54">
        <v>467</v>
      </c>
      <c r="C11" s="54">
        <v>619</v>
      </c>
      <c r="D11" s="54">
        <v>80.428571428571431</v>
      </c>
      <c r="E11" s="81">
        <v>526</v>
      </c>
      <c r="F11" s="82">
        <v>1009.1428571428571</v>
      </c>
      <c r="G11" s="82">
        <v>619</v>
      </c>
      <c r="H11" s="83">
        <v>63.875</v>
      </c>
      <c r="I11" s="86">
        <v>526</v>
      </c>
      <c r="J11" s="87">
        <v>968</v>
      </c>
      <c r="K11" s="87">
        <v>619</v>
      </c>
      <c r="L11" s="87">
        <v>3325</v>
      </c>
      <c r="M11" s="89">
        <v>526</v>
      </c>
      <c r="N11" s="90">
        <v>24201.333333333332</v>
      </c>
      <c r="O11" s="90">
        <v>619</v>
      </c>
      <c r="P11" s="90">
        <v>90.142857142857139</v>
      </c>
      <c r="Q11" s="57">
        <v>526</v>
      </c>
      <c r="R11" s="56">
        <v>15595.285714285714</v>
      </c>
      <c r="S11" s="57">
        <v>619</v>
      </c>
      <c r="T11" s="56">
        <v>1867.1428571428571</v>
      </c>
      <c r="U11" s="122">
        <v>526</v>
      </c>
      <c r="V11" s="122">
        <v>13215.142857142857</v>
      </c>
      <c r="W11" s="122">
        <v>619</v>
      </c>
      <c r="X11" s="122">
        <v>5007.7142857142853</v>
      </c>
    </row>
    <row r="12" spans="1:52" ht="15" x14ac:dyDescent="0.25">
      <c r="A12" s="54">
        <v>527</v>
      </c>
      <c r="B12" s="54">
        <v>487.14285714285717</v>
      </c>
      <c r="C12" s="54">
        <v>620</v>
      </c>
      <c r="D12" s="54">
        <v>56.857142857142854</v>
      </c>
      <c r="E12" s="81">
        <v>527</v>
      </c>
      <c r="F12" s="82">
        <v>1117.4285714285713</v>
      </c>
      <c r="G12" s="82">
        <v>620</v>
      </c>
      <c r="H12" s="83">
        <v>91.5</v>
      </c>
      <c r="I12" s="86">
        <v>527</v>
      </c>
      <c r="J12" s="87">
        <v>975.66666666666663</v>
      </c>
      <c r="K12" s="87">
        <v>620</v>
      </c>
      <c r="L12" s="87">
        <v>3215.1666666666665</v>
      </c>
      <c r="M12" s="89">
        <v>527</v>
      </c>
      <c r="N12" s="90">
        <v>23149.333333333332</v>
      </c>
      <c r="O12" s="90">
        <v>620</v>
      </c>
      <c r="P12" s="90">
        <v>87.714285714285708</v>
      </c>
      <c r="Q12" s="57">
        <v>527</v>
      </c>
      <c r="R12" s="56">
        <v>14704</v>
      </c>
      <c r="S12" s="57">
        <v>620</v>
      </c>
      <c r="T12" s="56">
        <v>1895</v>
      </c>
      <c r="U12" s="122">
        <v>527</v>
      </c>
      <c r="V12" s="122">
        <v>12156.571428571429</v>
      </c>
      <c r="W12" s="122">
        <v>620</v>
      </c>
      <c r="X12" s="122">
        <v>4939.2857142857147</v>
      </c>
    </row>
    <row r="13" spans="1:52" ht="15" x14ac:dyDescent="0.25">
      <c r="A13" s="54">
        <v>528</v>
      </c>
      <c r="B13" s="54">
        <v>477.28571428571428</v>
      </c>
      <c r="C13" s="54">
        <v>621</v>
      </c>
      <c r="D13" s="54">
        <v>84.142857142857139</v>
      </c>
      <c r="E13" s="81">
        <v>528</v>
      </c>
      <c r="F13" s="82">
        <v>952.85714285714289</v>
      </c>
      <c r="G13" s="82">
        <v>621</v>
      </c>
      <c r="H13" s="83">
        <v>59.75</v>
      </c>
      <c r="I13" s="86">
        <v>528</v>
      </c>
      <c r="J13" s="87">
        <v>1069</v>
      </c>
      <c r="K13" s="87">
        <v>621</v>
      </c>
      <c r="L13" s="87">
        <v>3116.8333333333335</v>
      </c>
      <c r="M13" s="89">
        <v>528</v>
      </c>
      <c r="N13" s="90">
        <v>21905.333333333332</v>
      </c>
      <c r="O13" s="90">
        <v>621</v>
      </c>
      <c r="P13" s="90">
        <v>66.714285714285708</v>
      </c>
      <c r="Q13" s="57">
        <v>528</v>
      </c>
      <c r="R13" s="56">
        <v>13733.571428571429</v>
      </c>
      <c r="S13" s="57">
        <v>621</v>
      </c>
      <c r="T13" s="56">
        <v>1784</v>
      </c>
      <c r="U13" s="122">
        <v>528</v>
      </c>
      <c r="V13" s="122">
        <v>11788.714285714286</v>
      </c>
      <c r="W13" s="122">
        <v>621</v>
      </c>
      <c r="X13" s="122">
        <v>4702.7142857142853</v>
      </c>
    </row>
    <row r="14" spans="1:52" ht="15" x14ac:dyDescent="0.25">
      <c r="A14" s="54">
        <v>529</v>
      </c>
      <c r="B14" s="54">
        <v>441.14285714285717</v>
      </c>
      <c r="C14" s="54">
        <v>622</v>
      </c>
      <c r="D14" s="54">
        <v>63.428571428571431</v>
      </c>
      <c r="E14" s="81">
        <v>529</v>
      </c>
      <c r="F14" s="82">
        <v>1021.4285714285714</v>
      </c>
      <c r="G14" s="82">
        <v>622</v>
      </c>
      <c r="H14" s="83">
        <v>60.5</v>
      </c>
      <c r="I14" s="86">
        <v>529</v>
      </c>
      <c r="J14" s="87">
        <v>949.83333333333337</v>
      </c>
      <c r="K14" s="87">
        <v>622</v>
      </c>
      <c r="L14" s="87">
        <v>2992.5</v>
      </c>
      <c r="M14" s="89">
        <v>529</v>
      </c>
      <c r="N14" s="90">
        <v>21195.5</v>
      </c>
      <c r="O14" s="90">
        <v>622</v>
      </c>
      <c r="P14" s="90">
        <v>86.428571428571431</v>
      </c>
      <c r="Q14" s="57">
        <v>529</v>
      </c>
      <c r="R14" s="56">
        <v>13766.428571428571</v>
      </c>
      <c r="S14" s="57">
        <v>622</v>
      </c>
      <c r="T14" s="56">
        <v>1805.2857142857142</v>
      </c>
      <c r="U14" s="122">
        <v>529</v>
      </c>
      <c r="V14" s="122">
        <v>11476.142857142857</v>
      </c>
      <c r="W14" s="122">
        <v>622</v>
      </c>
      <c r="X14" s="122">
        <v>4752.8571428571431</v>
      </c>
    </row>
    <row r="15" spans="1:52" ht="15" x14ac:dyDescent="0.25">
      <c r="A15" s="54">
        <v>530</v>
      </c>
      <c r="B15" s="54">
        <v>471.14285714285717</v>
      </c>
      <c r="C15" s="54">
        <v>623</v>
      </c>
      <c r="D15" s="54">
        <v>54.571428571428569</v>
      </c>
      <c r="E15" s="81">
        <v>530</v>
      </c>
      <c r="F15" s="82">
        <v>1031.7142857142858</v>
      </c>
      <c r="G15" s="82">
        <v>623</v>
      </c>
      <c r="H15" s="83">
        <v>76.875</v>
      </c>
      <c r="I15" s="86">
        <v>530</v>
      </c>
      <c r="J15" s="87">
        <v>997.83333333333337</v>
      </c>
      <c r="K15" s="87">
        <v>623</v>
      </c>
      <c r="L15" s="87">
        <v>3018.6666666666665</v>
      </c>
      <c r="M15" s="89">
        <v>530</v>
      </c>
      <c r="N15" s="90">
        <v>20666.833333333332</v>
      </c>
      <c r="O15" s="90">
        <v>623</v>
      </c>
      <c r="P15" s="90">
        <v>98</v>
      </c>
      <c r="Q15" s="57">
        <v>530</v>
      </c>
      <c r="R15" s="56">
        <v>13302.285714285714</v>
      </c>
      <c r="S15" s="57">
        <v>623</v>
      </c>
      <c r="T15" s="56">
        <v>1662.7142857142858</v>
      </c>
      <c r="U15" s="122">
        <v>530</v>
      </c>
      <c r="V15" s="122">
        <v>10961.571428571429</v>
      </c>
      <c r="W15" s="122">
        <v>623</v>
      </c>
      <c r="X15" s="122">
        <v>4561</v>
      </c>
    </row>
    <row r="16" spans="1:52" ht="15" x14ac:dyDescent="0.25">
      <c r="A16" s="54">
        <v>531</v>
      </c>
      <c r="B16" s="54">
        <v>463.28571428571428</v>
      </c>
      <c r="C16" s="54">
        <v>624</v>
      </c>
      <c r="D16" s="54">
        <v>72.714285714285708</v>
      </c>
      <c r="E16" s="81">
        <v>531</v>
      </c>
      <c r="F16" s="82">
        <v>974</v>
      </c>
      <c r="G16" s="82">
        <v>624</v>
      </c>
      <c r="H16" s="83">
        <v>63.25</v>
      </c>
      <c r="I16" s="86">
        <v>531</v>
      </c>
      <c r="J16" s="87">
        <v>1046</v>
      </c>
      <c r="K16" s="87">
        <v>624</v>
      </c>
      <c r="L16" s="87">
        <v>3023.1666666666665</v>
      </c>
      <c r="M16" s="89">
        <v>531</v>
      </c>
      <c r="N16" s="90">
        <v>19693.166666666668</v>
      </c>
      <c r="O16" s="90">
        <v>624</v>
      </c>
      <c r="P16" s="90">
        <v>93.142857142857139</v>
      </c>
      <c r="Q16" s="57">
        <v>531</v>
      </c>
      <c r="R16" s="56">
        <v>12468.714285714286</v>
      </c>
      <c r="S16" s="57">
        <v>624</v>
      </c>
      <c r="T16" s="56">
        <v>1758.8571428571429</v>
      </c>
      <c r="U16" s="122">
        <v>531</v>
      </c>
      <c r="V16" s="122">
        <v>10754</v>
      </c>
      <c r="W16" s="122">
        <v>624</v>
      </c>
      <c r="X16" s="122">
        <v>4582.2857142857147</v>
      </c>
    </row>
    <row r="17" spans="1:24" ht="15" x14ac:dyDescent="0.25">
      <c r="A17" s="54">
        <v>532</v>
      </c>
      <c r="B17" s="54">
        <v>435.42857142857144</v>
      </c>
      <c r="C17" s="54">
        <v>625</v>
      </c>
      <c r="D17" s="54">
        <v>83.142857142857139</v>
      </c>
      <c r="E17" s="81">
        <v>532</v>
      </c>
      <c r="F17" s="82">
        <v>1043</v>
      </c>
      <c r="G17" s="82">
        <v>625</v>
      </c>
      <c r="H17" s="83">
        <v>67.75</v>
      </c>
      <c r="I17" s="86">
        <v>532</v>
      </c>
      <c r="J17" s="87">
        <v>964.66666666666663</v>
      </c>
      <c r="K17" s="87">
        <v>625</v>
      </c>
      <c r="L17" s="87">
        <v>2721.3333333333335</v>
      </c>
      <c r="M17" s="89">
        <v>532</v>
      </c>
      <c r="N17" s="90">
        <v>19436.333333333332</v>
      </c>
      <c r="O17" s="90">
        <v>625</v>
      </c>
      <c r="P17" s="90">
        <v>101</v>
      </c>
      <c r="Q17" s="57">
        <v>532</v>
      </c>
      <c r="R17" s="56">
        <v>12333.142857142857</v>
      </c>
      <c r="S17" s="57">
        <v>625</v>
      </c>
      <c r="T17" s="56">
        <v>1535.8571428571429</v>
      </c>
      <c r="U17" s="122">
        <v>532</v>
      </c>
      <c r="V17" s="122">
        <v>10022.285714285714</v>
      </c>
      <c r="W17" s="122">
        <v>625</v>
      </c>
      <c r="X17" s="122">
        <v>4531</v>
      </c>
    </row>
    <row r="18" spans="1:24" ht="15" x14ac:dyDescent="0.25">
      <c r="A18" s="54">
        <v>533</v>
      </c>
      <c r="B18" s="54">
        <v>446.85714285714283</v>
      </c>
      <c r="C18" s="54">
        <v>626</v>
      </c>
      <c r="D18" s="54">
        <v>76</v>
      </c>
      <c r="E18" s="81">
        <v>533</v>
      </c>
      <c r="F18" s="82">
        <v>1024</v>
      </c>
      <c r="G18" s="82">
        <v>626</v>
      </c>
      <c r="H18" s="83">
        <v>43</v>
      </c>
      <c r="I18" s="86">
        <v>533</v>
      </c>
      <c r="J18" s="87">
        <v>1062.5</v>
      </c>
      <c r="K18" s="87">
        <v>626</v>
      </c>
      <c r="L18" s="87">
        <v>2901.5</v>
      </c>
      <c r="M18" s="89">
        <v>533</v>
      </c>
      <c r="N18" s="90">
        <v>17853.833333333332</v>
      </c>
      <c r="O18" s="90">
        <v>626</v>
      </c>
      <c r="P18" s="90">
        <v>64.714285714285708</v>
      </c>
      <c r="Q18" s="57">
        <v>533</v>
      </c>
      <c r="R18" s="56">
        <v>11671.142857142857</v>
      </c>
      <c r="S18" s="57">
        <v>626</v>
      </c>
      <c r="T18" s="56">
        <v>1619.2857142857142</v>
      </c>
      <c r="U18" s="122">
        <v>533</v>
      </c>
      <c r="V18" s="122">
        <v>9427.7142857142862</v>
      </c>
      <c r="W18" s="122">
        <v>626</v>
      </c>
      <c r="X18" s="122">
        <v>4248.2857142857147</v>
      </c>
    </row>
    <row r="19" spans="1:24" ht="15" x14ac:dyDescent="0.25">
      <c r="A19" s="54">
        <v>534</v>
      </c>
      <c r="B19" s="54">
        <v>443.14285714285717</v>
      </c>
      <c r="C19" s="54">
        <v>627</v>
      </c>
      <c r="D19" s="54">
        <v>35.714285714285715</v>
      </c>
      <c r="E19" s="81">
        <v>534</v>
      </c>
      <c r="F19" s="82">
        <v>1135</v>
      </c>
      <c r="G19" s="82">
        <v>627</v>
      </c>
      <c r="H19" s="83">
        <v>63.75</v>
      </c>
      <c r="I19" s="86">
        <v>534</v>
      </c>
      <c r="J19" s="87">
        <v>1081.8333333333333</v>
      </c>
      <c r="K19" s="87">
        <v>627</v>
      </c>
      <c r="L19" s="87">
        <v>2636.8333333333335</v>
      </c>
      <c r="M19" s="89">
        <v>534</v>
      </c>
      <c r="N19" s="90">
        <v>16769.666666666668</v>
      </c>
      <c r="O19" s="90">
        <v>627</v>
      </c>
      <c r="P19" s="90">
        <v>82.714285714285708</v>
      </c>
      <c r="Q19" s="57">
        <v>534</v>
      </c>
      <c r="R19" s="56">
        <v>11256</v>
      </c>
      <c r="S19" s="57">
        <v>627</v>
      </c>
      <c r="T19" s="56">
        <v>1588</v>
      </c>
      <c r="U19" s="122">
        <v>534</v>
      </c>
      <c r="V19" s="122">
        <v>9113.7142857142862</v>
      </c>
      <c r="W19" s="122">
        <v>627</v>
      </c>
      <c r="X19" s="122">
        <v>4266</v>
      </c>
    </row>
    <row r="20" spans="1:24" ht="15" x14ac:dyDescent="0.25">
      <c r="A20" s="54">
        <v>535</v>
      </c>
      <c r="B20" s="54">
        <v>469.42857142857144</v>
      </c>
      <c r="C20" s="54">
        <v>628</v>
      </c>
      <c r="D20" s="54">
        <v>40.571428571428569</v>
      </c>
      <c r="E20" s="81">
        <v>535</v>
      </c>
      <c r="F20" s="82">
        <v>1046.1428571428571</v>
      </c>
      <c r="G20" s="82">
        <v>628</v>
      </c>
      <c r="H20" s="83">
        <v>68.75</v>
      </c>
      <c r="I20" s="86">
        <v>535</v>
      </c>
      <c r="J20" s="87">
        <v>1151.5</v>
      </c>
      <c r="K20" s="87">
        <v>628</v>
      </c>
      <c r="L20" s="87">
        <v>2559.8333333333335</v>
      </c>
      <c r="M20" s="89">
        <v>535</v>
      </c>
      <c r="N20" s="90">
        <v>16364.333333333334</v>
      </c>
      <c r="O20" s="90">
        <v>628</v>
      </c>
      <c r="P20" s="90">
        <v>85.571428571428569</v>
      </c>
      <c r="Q20" s="57">
        <v>535</v>
      </c>
      <c r="R20" s="56">
        <v>10633.142857142857</v>
      </c>
      <c r="S20" s="57">
        <v>628</v>
      </c>
      <c r="T20" s="56">
        <v>1506.2857142857142</v>
      </c>
      <c r="U20" s="122">
        <v>535</v>
      </c>
      <c r="V20" s="122">
        <v>8907.2857142857138</v>
      </c>
      <c r="W20" s="122">
        <v>628</v>
      </c>
      <c r="X20" s="122">
        <v>4055.7142857142858</v>
      </c>
    </row>
    <row r="21" spans="1:24" ht="15" x14ac:dyDescent="0.25">
      <c r="A21" s="54">
        <v>536</v>
      </c>
      <c r="B21" s="54">
        <v>449.57142857142856</v>
      </c>
      <c r="C21" s="54">
        <v>629</v>
      </c>
      <c r="D21" s="54">
        <v>78.142857142857139</v>
      </c>
      <c r="E21" s="81">
        <v>536</v>
      </c>
      <c r="F21" s="82">
        <v>1037.1428571428571</v>
      </c>
      <c r="G21" s="82">
        <v>629</v>
      </c>
      <c r="H21" s="83">
        <v>73.875</v>
      </c>
      <c r="I21" s="86">
        <v>536</v>
      </c>
      <c r="J21" s="87">
        <v>1087.3333333333333</v>
      </c>
      <c r="K21" s="87">
        <v>629</v>
      </c>
      <c r="L21" s="87">
        <v>2633.3333333333335</v>
      </c>
      <c r="M21" s="89">
        <v>536</v>
      </c>
      <c r="N21" s="90">
        <v>15810</v>
      </c>
      <c r="O21" s="90">
        <v>629</v>
      </c>
      <c r="P21" s="90">
        <v>96.142857142857139</v>
      </c>
      <c r="Q21" s="57">
        <v>536</v>
      </c>
      <c r="R21" s="56">
        <v>10545.285714285714</v>
      </c>
      <c r="S21" s="57">
        <v>629</v>
      </c>
      <c r="T21" s="56">
        <v>1491.4285714285713</v>
      </c>
      <c r="U21" s="122">
        <v>536</v>
      </c>
      <c r="V21" s="122">
        <v>8247.2857142857138</v>
      </c>
      <c r="W21" s="122">
        <v>629</v>
      </c>
      <c r="X21" s="122">
        <v>4096.8571428571431</v>
      </c>
    </row>
    <row r="22" spans="1:24" ht="15" x14ac:dyDescent="0.25">
      <c r="A22" s="54">
        <v>537</v>
      </c>
      <c r="B22" s="54">
        <v>430.85714285714283</v>
      </c>
      <c r="C22" s="54">
        <v>630</v>
      </c>
      <c r="D22" s="54">
        <v>58</v>
      </c>
      <c r="E22" s="81">
        <v>537</v>
      </c>
      <c r="F22" s="82">
        <v>1095.4285714285713</v>
      </c>
      <c r="G22" s="82">
        <v>630</v>
      </c>
      <c r="H22" s="83">
        <v>91</v>
      </c>
      <c r="I22" s="86">
        <v>537</v>
      </c>
      <c r="J22" s="87">
        <v>1062.8333333333333</v>
      </c>
      <c r="K22" s="87">
        <v>630</v>
      </c>
      <c r="L22" s="87">
        <v>2529.1666666666665</v>
      </c>
      <c r="M22" s="89">
        <v>537</v>
      </c>
      <c r="N22" s="90">
        <v>14960.5</v>
      </c>
      <c r="O22" s="90">
        <v>630</v>
      </c>
      <c r="P22" s="90">
        <v>48.714285714285715</v>
      </c>
      <c r="Q22" s="57">
        <v>537</v>
      </c>
      <c r="R22" s="56">
        <v>9719.4285714285706</v>
      </c>
      <c r="S22" s="57">
        <v>630</v>
      </c>
      <c r="T22" s="56">
        <v>1458.5714285714287</v>
      </c>
      <c r="U22" s="122">
        <v>537</v>
      </c>
      <c r="V22" s="122">
        <v>8363.7142857142862</v>
      </c>
      <c r="W22" s="122">
        <v>630</v>
      </c>
      <c r="X22" s="122">
        <v>3957.7142857142858</v>
      </c>
    </row>
    <row r="23" spans="1:24" ht="15" x14ac:dyDescent="0.25">
      <c r="A23" s="54">
        <v>538</v>
      </c>
      <c r="B23" s="54">
        <v>440.71428571428572</v>
      </c>
      <c r="C23" s="54">
        <v>631</v>
      </c>
      <c r="D23" s="54">
        <v>71.857142857142861</v>
      </c>
      <c r="E23" s="81">
        <v>538</v>
      </c>
      <c r="F23" s="82">
        <v>1102.2857142857142</v>
      </c>
      <c r="G23" s="82">
        <v>631</v>
      </c>
      <c r="H23" s="83">
        <v>87.375</v>
      </c>
      <c r="I23" s="86">
        <v>538</v>
      </c>
      <c r="J23" s="87">
        <v>1116.6666666666667</v>
      </c>
      <c r="K23" s="87">
        <v>631</v>
      </c>
      <c r="L23" s="87">
        <v>2385.8333333333335</v>
      </c>
      <c r="M23" s="89">
        <v>538</v>
      </c>
      <c r="N23" s="90">
        <v>14354.5</v>
      </c>
      <c r="O23" s="90">
        <v>631</v>
      </c>
      <c r="P23" s="90">
        <v>49.714285714285715</v>
      </c>
      <c r="Q23" s="57">
        <v>538</v>
      </c>
      <c r="R23" s="56">
        <v>9248.7142857142862</v>
      </c>
      <c r="S23" s="57">
        <v>631</v>
      </c>
      <c r="T23" s="56">
        <v>1456.5714285714287</v>
      </c>
      <c r="U23" s="122">
        <v>538</v>
      </c>
      <c r="V23" s="122">
        <v>8088.5714285714284</v>
      </c>
      <c r="W23" s="122">
        <v>631</v>
      </c>
      <c r="X23" s="122">
        <v>3868.5714285714284</v>
      </c>
    </row>
    <row r="24" spans="1:24" ht="15" x14ac:dyDescent="0.25">
      <c r="A24" s="54">
        <v>539</v>
      </c>
      <c r="B24" s="54">
        <v>407</v>
      </c>
      <c r="C24" s="54">
        <v>632</v>
      </c>
      <c r="D24" s="54">
        <v>88.285714285714292</v>
      </c>
      <c r="E24" s="81">
        <v>539</v>
      </c>
      <c r="F24" s="82">
        <v>1088.1428571428571</v>
      </c>
      <c r="G24" s="82">
        <v>632</v>
      </c>
      <c r="H24" s="83">
        <v>59.125</v>
      </c>
      <c r="I24" s="86">
        <v>539</v>
      </c>
      <c r="J24" s="87">
        <v>1118</v>
      </c>
      <c r="K24" s="87">
        <v>632</v>
      </c>
      <c r="L24" s="87">
        <v>2319.6666666666665</v>
      </c>
      <c r="M24" s="89">
        <v>539</v>
      </c>
      <c r="N24" s="90">
        <v>14344.5</v>
      </c>
      <c r="O24" s="90">
        <v>632</v>
      </c>
      <c r="P24" s="90">
        <v>76.428571428571431</v>
      </c>
      <c r="Q24" s="57">
        <v>539</v>
      </c>
      <c r="R24" s="56">
        <v>9339</v>
      </c>
      <c r="S24" s="57">
        <v>632</v>
      </c>
      <c r="T24" s="56">
        <v>1488.2857142857142</v>
      </c>
      <c r="U24" s="122">
        <v>539</v>
      </c>
      <c r="V24" s="122">
        <v>7345.2857142857147</v>
      </c>
      <c r="W24" s="122">
        <v>632</v>
      </c>
      <c r="X24" s="122">
        <v>3910.1428571428573</v>
      </c>
    </row>
    <row r="25" spans="1:24" ht="15" x14ac:dyDescent="0.25">
      <c r="A25" s="54">
        <v>540</v>
      </c>
      <c r="B25" s="54">
        <v>409</v>
      </c>
      <c r="C25" s="54">
        <v>633</v>
      </c>
      <c r="D25" s="54">
        <v>54.285714285714285</v>
      </c>
      <c r="E25" s="81">
        <v>540</v>
      </c>
      <c r="F25" s="82">
        <v>1166.2857142857142</v>
      </c>
      <c r="G25" s="82">
        <v>633</v>
      </c>
      <c r="H25" s="83">
        <v>75.625</v>
      </c>
      <c r="I25" s="86">
        <v>540</v>
      </c>
      <c r="J25" s="87">
        <v>998.5</v>
      </c>
      <c r="K25" s="87">
        <v>633</v>
      </c>
      <c r="L25" s="87">
        <v>2348.3333333333335</v>
      </c>
      <c r="M25" s="89">
        <v>540</v>
      </c>
      <c r="N25" s="90">
        <v>13692.166666666666</v>
      </c>
      <c r="O25" s="90">
        <v>633</v>
      </c>
      <c r="P25" s="90">
        <v>64.714285714285708</v>
      </c>
      <c r="Q25" s="57">
        <v>540</v>
      </c>
      <c r="R25" s="56">
        <v>9128.7142857142862</v>
      </c>
      <c r="S25" s="57">
        <v>633</v>
      </c>
      <c r="T25" s="56">
        <v>1381.2857142857142</v>
      </c>
      <c r="U25" s="122">
        <v>540</v>
      </c>
      <c r="V25" s="122">
        <v>7224.8571428571431</v>
      </c>
      <c r="W25" s="122">
        <v>633</v>
      </c>
      <c r="X25" s="122">
        <v>3613.5714285714284</v>
      </c>
    </row>
    <row r="26" spans="1:24" ht="15" x14ac:dyDescent="0.25">
      <c r="A26" s="54">
        <v>541</v>
      </c>
      <c r="B26" s="54">
        <v>447.42857142857144</v>
      </c>
      <c r="C26" s="54">
        <v>634</v>
      </c>
      <c r="D26" s="54">
        <v>68.714285714285708</v>
      </c>
      <c r="E26" s="81">
        <v>541</v>
      </c>
      <c r="F26" s="82">
        <v>1142.4285714285713</v>
      </c>
      <c r="G26" s="82">
        <v>634</v>
      </c>
      <c r="H26" s="83">
        <v>58.375</v>
      </c>
      <c r="I26" s="86">
        <v>541</v>
      </c>
      <c r="J26" s="87">
        <v>1082.1666666666667</v>
      </c>
      <c r="K26" s="87">
        <v>634</v>
      </c>
      <c r="L26" s="87">
        <v>2121.6666666666665</v>
      </c>
      <c r="M26" s="89">
        <v>541</v>
      </c>
      <c r="N26" s="90">
        <v>13212.333333333334</v>
      </c>
      <c r="O26" s="90">
        <v>634</v>
      </c>
      <c r="P26" s="90">
        <v>94.142857142857139</v>
      </c>
      <c r="Q26" s="57">
        <v>541</v>
      </c>
      <c r="R26" s="56">
        <v>8832.4285714285706</v>
      </c>
      <c r="S26" s="57">
        <v>634</v>
      </c>
      <c r="T26" s="56">
        <v>1464.7142857142858</v>
      </c>
      <c r="U26" s="122">
        <v>541</v>
      </c>
      <c r="V26" s="122">
        <v>7310.7142857142853</v>
      </c>
      <c r="W26" s="122">
        <v>634</v>
      </c>
      <c r="X26" s="122">
        <v>3608.4285714285716</v>
      </c>
    </row>
    <row r="27" spans="1:24" ht="15" x14ac:dyDescent="0.25">
      <c r="A27" s="54">
        <v>542</v>
      </c>
      <c r="B27" s="54">
        <v>457</v>
      </c>
      <c r="C27" s="54">
        <v>635</v>
      </c>
      <c r="D27" s="54">
        <v>40.714285714285715</v>
      </c>
      <c r="E27" s="81">
        <v>542</v>
      </c>
      <c r="F27" s="82">
        <v>1114.1428571428571</v>
      </c>
      <c r="G27" s="82">
        <v>635</v>
      </c>
      <c r="H27" s="83">
        <v>91</v>
      </c>
      <c r="I27" s="86">
        <v>542</v>
      </c>
      <c r="J27" s="87">
        <v>1143.5</v>
      </c>
      <c r="K27" s="87">
        <v>635</v>
      </c>
      <c r="L27" s="87">
        <v>2265</v>
      </c>
      <c r="M27" s="89">
        <v>542</v>
      </c>
      <c r="N27" s="90">
        <v>13092</v>
      </c>
      <c r="O27" s="90">
        <v>635</v>
      </c>
      <c r="P27" s="90">
        <v>75.571428571428569</v>
      </c>
      <c r="Q27" s="57">
        <v>542</v>
      </c>
      <c r="R27" s="56">
        <v>8404.4285714285706</v>
      </c>
      <c r="S27" s="57">
        <v>635</v>
      </c>
      <c r="T27" s="56">
        <v>1321.4285714285713</v>
      </c>
      <c r="U27" s="122">
        <v>542</v>
      </c>
      <c r="V27" s="122">
        <v>7268.1428571428569</v>
      </c>
      <c r="W27" s="122">
        <v>635</v>
      </c>
      <c r="X27" s="122">
        <v>3722.4285714285716</v>
      </c>
    </row>
    <row r="28" spans="1:24" ht="15" x14ac:dyDescent="0.25">
      <c r="A28" s="54">
        <v>543</v>
      </c>
      <c r="B28" s="54">
        <v>410.71428571428572</v>
      </c>
      <c r="C28" s="54">
        <v>636</v>
      </c>
      <c r="D28" s="54">
        <v>48.571428571428569</v>
      </c>
      <c r="E28" s="81">
        <v>543</v>
      </c>
      <c r="F28" s="82">
        <v>1160.7142857142858</v>
      </c>
      <c r="G28" s="82">
        <v>636</v>
      </c>
      <c r="H28" s="83">
        <v>66.125</v>
      </c>
      <c r="I28" s="86">
        <v>543</v>
      </c>
      <c r="J28" s="87">
        <v>1150</v>
      </c>
      <c r="K28" s="87">
        <v>636</v>
      </c>
      <c r="L28" s="87">
        <v>2328</v>
      </c>
      <c r="M28" s="89">
        <v>543</v>
      </c>
      <c r="N28" s="90">
        <v>12875.5</v>
      </c>
      <c r="O28" s="90">
        <v>636</v>
      </c>
      <c r="P28" s="90">
        <v>74.714285714285708</v>
      </c>
      <c r="Q28" s="57">
        <v>543</v>
      </c>
      <c r="R28" s="56">
        <v>8240.1428571428569</v>
      </c>
      <c r="S28" s="57">
        <v>636</v>
      </c>
      <c r="T28" s="56">
        <v>1255</v>
      </c>
      <c r="U28" s="122">
        <v>543</v>
      </c>
      <c r="V28" s="122">
        <v>6942.5714285714284</v>
      </c>
      <c r="W28" s="122">
        <v>636</v>
      </c>
      <c r="X28" s="122">
        <v>3389</v>
      </c>
    </row>
    <row r="29" spans="1:24" ht="15" x14ac:dyDescent="0.25">
      <c r="A29" s="54">
        <v>544</v>
      </c>
      <c r="B29" s="54">
        <v>423.28571428571428</v>
      </c>
      <c r="C29" s="54">
        <v>637</v>
      </c>
      <c r="D29" s="54">
        <v>49.571428571428569</v>
      </c>
      <c r="E29" s="81">
        <v>544</v>
      </c>
      <c r="F29" s="82">
        <v>1129.4285714285713</v>
      </c>
      <c r="G29" s="82">
        <v>637</v>
      </c>
      <c r="H29" s="83">
        <v>61.25</v>
      </c>
      <c r="I29" s="86">
        <v>544</v>
      </c>
      <c r="J29" s="87">
        <v>1066</v>
      </c>
      <c r="K29" s="87">
        <v>637</v>
      </c>
      <c r="L29" s="87">
        <v>2190.5</v>
      </c>
      <c r="M29" s="89">
        <v>544</v>
      </c>
      <c r="N29" s="90">
        <v>12217.666666666666</v>
      </c>
      <c r="O29" s="90">
        <v>637</v>
      </c>
      <c r="P29" s="90">
        <v>42.571428571428569</v>
      </c>
      <c r="Q29" s="57">
        <v>544</v>
      </c>
      <c r="R29" s="56">
        <v>8227.8571428571431</v>
      </c>
      <c r="S29" s="57">
        <v>637</v>
      </c>
      <c r="T29" s="56">
        <v>1233.2857142857142</v>
      </c>
      <c r="U29" s="122">
        <v>544</v>
      </c>
      <c r="V29" s="122">
        <v>6933.4285714285716</v>
      </c>
      <c r="W29" s="122">
        <v>637</v>
      </c>
      <c r="X29" s="122">
        <v>3422.8571428571427</v>
      </c>
    </row>
    <row r="30" spans="1:24" ht="15" x14ac:dyDescent="0.25">
      <c r="A30" s="54">
        <v>545</v>
      </c>
      <c r="B30" s="54">
        <v>409</v>
      </c>
      <c r="C30" s="54">
        <v>638</v>
      </c>
      <c r="D30" s="54">
        <v>76.857142857142861</v>
      </c>
      <c r="E30" s="81">
        <v>545</v>
      </c>
      <c r="F30" s="82">
        <v>1232.7142857142858</v>
      </c>
      <c r="G30" s="82">
        <v>638</v>
      </c>
      <c r="H30" s="83">
        <v>77</v>
      </c>
      <c r="I30" s="86">
        <v>545</v>
      </c>
      <c r="J30" s="87">
        <v>1116.5</v>
      </c>
      <c r="K30" s="87">
        <v>638</v>
      </c>
      <c r="L30" s="87">
        <v>2154.6666666666665</v>
      </c>
      <c r="M30" s="89">
        <v>545</v>
      </c>
      <c r="N30" s="90">
        <v>11646.166666666666</v>
      </c>
      <c r="O30" s="90">
        <v>638</v>
      </c>
      <c r="P30" s="90">
        <v>44.571428571428569</v>
      </c>
      <c r="Q30" s="57">
        <v>545</v>
      </c>
      <c r="R30" s="56">
        <v>7734.5714285714284</v>
      </c>
      <c r="S30" s="57">
        <v>638</v>
      </c>
      <c r="T30" s="56">
        <v>1224.5714285714287</v>
      </c>
      <c r="U30" s="122">
        <v>545</v>
      </c>
      <c r="V30" s="122">
        <v>6799.1428571428569</v>
      </c>
      <c r="W30" s="122">
        <v>638</v>
      </c>
      <c r="X30" s="122">
        <v>3332.1428571428573</v>
      </c>
    </row>
    <row r="31" spans="1:24" ht="15" x14ac:dyDescent="0.25">
      <c r="A31" s="54">
        <v>546</v>
      </c>
      <c r="B31" s="54">
        <v>405.42857142857144</v>
      </c>
      <c r="C31" s="54">
        <v>639</v>
      </c>
      <c r="D31" s="54">
        <v>40.142857142857146</v>
      </c>
      <c r="E31" s="81">
        <v>546</v>
      </c>
      <c r="F31" s="82">
        <v>1168.4285714285713</v>
      </c>
      <c r="G31" s="82">
        <v>639</v>
      </c>
      <c r="H31" s="83">
        <v>40</v>
      </c>
      <c r="I31" s="86">
        <v>546</v>
      </c>
      <c r="J31" s="87">
        <v>1195.6666666666667</v>
      </c>
      <c r="K31" s="87">
        <v>639</v>
      </c>
      <c r="L31" s="87">
        <v>2134.3333333333335</v>
      </c>
      <c r="M31" s="89">
        <v>546</v>
      </c>
      <c r="N31" s="90">
        <v>11830.5</v>
      </c>
      <c r="O31" s="90">
        <v>639</v>
      </c>
      <c r="P31" s="90">
        <v>61</v>
      </c>
      <c r="Q31" s="57">
        <v>546</v>
      </c>
      <c r="R31" s="56">
        <v>7792.7142857142853</v>
      </c>
      <c r="S31" s="57">
        <v>639</v>
      </c>
      <c r="T31" s="56">
        <v>1186.5714285714287</v>
      </c>
      <c r="U31" s="122">
        <v>546</v>
      </c>
      <c r="V31" s="122">
        <v>6623.8571428571431</v>
      </c>
      <c r="W31" s="122">
        <v>639</v>
      </c>
      <c r="X31" s="122">
        <v>3391.7142857142858</v>
      </c>
    </row>
    <row r="32" spans="1:24" ht="15" x14ac:dyDescent="0.25">
      <c r="A32" s="54">
        <v>547</v>
      </c>
      <c r="B32" s="54">
        <v>365.57142857142856</v>
      </c>
      <c r="C32" s="54">
        <v>640</v>
      </c>
      <c r="D32" s="54">
        <v>62.571428571428569</v>
      </c>
      <c r="E32" s="81">
        <v>547</v>
      </c>
      <c r="F32" s="82">
        <v>1229.4285714285713</v>
      </c>
      <c r="G32" s="82">
        <v>640</v>
      </c>
      <c r="H32" s="83">
        <v>68.5</v>
      </c>
      <c r="I32" s="86">
        <v>547</v>
      </c>
      <c r="J32" s="87">
        <v>1098</v>
      </c>
      <c r="K32" s="87">
        <v>640</v>
      </c>
      <c r="L32" s="87">
        <v>2042.1666666666667</v>
      </c>
      <c r="M32" s="89">
        <v>547</v>
      </c>
      <c r="N32" s="90">
        <v>11616</v>
      </c>
      <c r="O32" s="90">
        <v>640</v>
      </c>
      <c r="P32" s="90">
        <v>57.428571428571431</v>
      </c>
      <c r="Q32" s="57">
        <v>547</v>
      </c>
      <c r="R32" s="56">
        <v>7707.7142857142853</v>
      </c>
      <c r="S32" s="57">
        <v>640</v>
      </c>
      <c r="T32" s="56">
        <v>1224.4285714285713</v>
      </c>
      <c r="U32" s="122">
        <v>547</v>
      </c>
      <c r="V32" s="122">
        <v>6322.8571428571431</v>
      </c>
      <c r="W32" s="122">
        <v>640</v>
      </c>
      <c r="X32" s="122">
        <v>3161.8571428571427</v>
      </c>
    </row>
    <row r="33" spans="1:24" ht="15" x14ac:dyDescent="0.25">
      <c r="A33" s="54">
        <v>548</v>
      </c>
      <c r="B33" s="54">
        <v>399.71428571428572</v>
      </c>
      <c r="C33" s="54">
        <v>641</v>
      </c>
      <c r="D33" s="54">
        <v>55.428571428571431</v>
      </c>
      <c r="E33" s="81">
        <v>548</v>
      </c>
      <c r="F33" s="82">
        <v>1233.7142857142858</v>
      </c>
      <c r="G33" s="82">
        <v>641</v>
      </c>
      <c r="H33" s="83">
        <v>66.125</v>
      </c>
      <c r="I33" s="86">
        <v>548</v>
      </c>
      <c r="J33" s="87">
        <v>1150.1666666666667</v>
      </c>
      <c r="K33" s="87">
        <v>641</v>
      </c>
      <c r="L33" s="87">
        <v>2033.3333333333333</v>
      </c>
      <c r="M33" s="89">
        <v>548</v>
      </c>
      <c r="N33" s="90">
        <v>11432.166666666666</v>
      </c>
      <c r="O33" s="90">
        <v>641</v>
      </c>
      <c r="P33" s="90">
        <v>84.142857142857139</v>
      </c>
      <c r="Q33" s="57">
        <v>548</v>
      </c>
      <c r="R33" s="56">
        <v>7385.2857142857147</v>
      </c>
      <c r="S33" s="57">
        <v>641</v>
      </c>
      <c r="T33" s="56">
        <v>1185</v>
      </c>
      <c r="U33" s="122">
        <v>548</v>
      </c>
      <c r="V33" s="122">
        <v>6297</v>
      </c>
      <c r="W33" s="122">
        <v>641</v>
      </c>
      <c r="X33" s="122">
        <v>3135.5714285714284</v>
      </c>
    </row>
    <row r="34" spans="1:24" ht="15" x14ac:dyDescent="0.25">
      <c r="A34" s="54">
        <v>549</v>
      </c>
      <c r="B34" s="54">
        <v>392.71428571428572</v>
      </c>
      <c r="C34" s="54">
        <v>642</v>
      </c>
      <c r="D34" s="54">
        <v>64.571428571428569</v>
      </c>
      <c r="E34" s="81">
        <v>549</v>
      </c>
      <c r="F34" s="82">
        <v>1229</v>
      </c>
      <c r="G34" s="82">
        <v>642</v>
      </c>
      <c r="H34" s="83">
        <v>60.875</v>
      </c>
      <c r="I34" s="86">
        <v>549</v>
      </c>
      <c r="J34" s="87">
        <v>1181.1666666666667</v>
      </c>
      <c r="K34" s="87">
        <v>642</v>
      </c>
      <c r="L34" s="87">
        <v>1947.6666666666667</v>
      </c>
      <c r="M34" s="89">
        <v>549</v>
      </c>
      <c r="N34" s="90">
        <v>11335.5</v>
      </c>
      <c r="O34" s="90">
        <v>642</v>
      </c>
      <c r="P34" s="90">
        <v>56.571428571428569</v>
      </c>
      <c r="Q34" s="57">
        <v>549</v>
      </c>
      <c r="R34" s="56">
        <v>7447.4285714285716</v>
      </c>
      <c r="S34" s="57">
        <v>642</v>
      </c>
      <c r="T34" s="56">
        <v>1217.7142857142858</v>
      </c>
      <c r="U34" s="122">
        <v>549</v>
      </c>
      <c r="V34" s="122">
        <v>6221.8571428571431</v>
      </c>
      <c r="W34" s="122">
        <v>642</v>
      </c>
      <c r="X34" s="122">
        <v>3104.5714285714284</v>
      </c>
    </row>
    <row r="35" spans="1:24" ht="15" x14ac:dyDescent="0.25">
      <c r="A35" s="54">
        <v>550</v>
      </c>
      <c r="B35" s="54">
        <v>352</v>
      </c>
      <c r="C35" s="54">
        <v>643</v>
      </c>
      <c r="D35" s="54">
        <v>49.428571428571431</v>
      </c>
      <c r="E35" s="81">
        <v>550</v>
      </c>
      <c r="F35" s="82">
        <v>1228.2857142857142</v>
      </c>
      <c r="G35" s="82">
        <v>643</v>
      </c>
      <c r="H35" s="83">
        <v>84.125</v>
      </c>
      <c r="I35" s="86">
        <v>550</v>
      </c>
      <c r="J35" s="87">
        <v>1163</v>
      </c>
      <c r="K35" s="87">
        <v>643</v>
      </c>
      <c r="L35" s="87">
        <v>1848.8333333333333</v>
      </c>
      <c r="M35" s="89">
        <v>550</v>
      </c>
      <c r="N35" s="90">
        <v>10895.5</v>
      </c>
      <c r="O35" s="90">
        <v>643</v>
      </c>
      <c r="P35" s="90">
        <v>61.428571428571431</v>
      </c>
      <c r="Q35" s="57">
        <v>550</v>
      </c>
      <c r="R35" s="56">
        <v>7175.8571428571431</v>
      </c>
      <c r="S35" s="57">
        <v>643</v>
      </c>
      <c r="T35" s="56">
        <v>1116</v>
      </c>
      <c r="U35" s="122">
        <v>550</v>
      </c>
      <c r="V35" s="122">
        <v>6234</v>
      </c>
      <c r="W35" s="122">
        <v>643</v>
      </c>
      <c r="X35" s="122">
        <v>2938.7142857142858</v>
      </c>
    </row>
    <row r="36" spans="1:24" ht="15" x14ac:dyDescent="0.25">
      <c r="A36" s="54">
        <v>551</v>
      </c>
      <c r="B36" s="54">
        <v>367</v>
      </c>
      <c r="C36" s="54">
        <v>644</v>
      </c>
      <c r="D36" s="54">
        <v>42.142857142857146</v>
      </c>
      <c r="E36" s="81">
        <v>551</v>
      </c>
      <c r="F36" s="82">
        <v>1156.2857142857142</v>
      </c>
      <c r="G36" s="82">
        <v>644</v>
      </c>
      <c r="H36" s="83">
        <v>81</v>
      </c>
      <c r="I36" s="86">
        <v>551</v>
      </c>
      <c r="J36" s="87">
        <v>1189.6666666666667</v>
      </c>
      <c r="K36" s="87">
        <v>644</v>
      </c>
      <c r="L36" s="87">
        <v>2041.5</v>
      </c>
      <c r="M36" s="89">
        <v>551</v>
      </c>
      <c r="N36" s="90">
        <v>10792.333333333334</v>
      </c>
      <c r="O36" s="90">
        <v>644</v>
      </c>
      <c r="P36" s="90">
        <v>66.285714285714292</v>
      </c>
      <c r="Q36" s="57">
        <v>551</v>
      </c>
      <c r="R36" s="56">
        <v>7142.4285714285716</v>
      </c>
      <c r="S36" s="57">
        <v>644</v>
      </c>
      <c r="T36" s="56">
        <v>1067.8571428571429</v>
      </c>
      <c r="U36" s="122">
        <v>551</v>
      </c>
      <c r="V36" s="122">
        <v>6113.5714285714284</v>
      </c>
      <c r="W36" s="122">
        <v>644</v>
      </c>
      <c r="X36" s="122">
        <v>3108.1428571428573</v>
      </c>
    </row>
    <row r="37" spans="1:24" ht="15" x14ac:dyDescent="0.25">
      <c r="A37" s="54">
        <v>552</v>
      </c>
      <c r="B37" s="54">
        <v>405.71428571428572</v>
      </c>
      <c r="C37" s="54">
        <v>645</v>
      </c>
      <c r="D37" s="54">
        <v>56.142857142857146</v>
      </c>
      <c r="E37" s="81">
        <v>552</v>
      </c>
      <c r="F37" s="82">
        <v>1159</v>
      </c>
      <c r="G37" s="82">
        <v>645</v>
      </c>
      <c r="H37" s="83">
        <v>88.5</v>
      </c>
      <c r="I37" s="86">
        <v>552</v>
      </c>
      <c r="J37" s="87">
        <v>1189.8333333333333</v>
      </c>
      <c r="K37" s="87">
        <v>645</v>
      </c>
      <c r="L37" s="87">
        <v>1929.6666666666667</v>
      </c>
      <c r="M37" s="89">
        <v>552</v>
      </c>
      <c r="N37" s="90">
        <v>10547.833333333334</v>
      </c>
      <c r="O37" s="90">
        <v>645</v>
      </c>
      <c r="P37" s="90">
        <v>40.857142857142854</v>
      </c>
      <c r="Q37" s="57">
        <v>552</v>
      </c>
      <c r="R37" s="56">
        <v>6907.5714285714284</v>
      </c>
      <c r="S37" s="57">
        <v>645</v>
      </c>
      <c r="T37" s="56">
        <v>1115.2857142857142</v>
      </c>
      <c r="U37" s="122">
        <v>552</v>
      </c>
      <c r="V37" s="122">
        <v>5961.7142857142853</v>
      </c>
      <c r="W37" s="122">
        <v>645</v>
      </c>
      <c r="X37" s="122">
        <v>2872.5714285714284</v>
      </c>
    </row>
    <row r="38" spans="1:24" ht="15" x14ac:dyDescent="0.25">
      <c r="A38" s="54">
        <v>553</v>
      </c>
      <c r="B38" s="54">
        <v>410.42857142857144</v>
      </c>
      <c r="C38" s="54">
        <v>646</v>
      </c>
      <c r="D38" s="54">
        <v>61.285714285714285</v>
      </c>
      <c r="E38" s="81">
        <v>553</v>
      </c>
      <c r="F38" s="82">
        <v>1353.2857142857142</v>
      </c>
      <c r="G38" s="82">
        <v>646</v>
      </c>
      <c r="H38" s="83">
        <v>43.125</v>
      </c>
      <c r="I38" s="86">
        <v>553</v>
      </c>
      <c r="J38" s="87">
        <v>1166.8333333333333</v>
      </c>
      <c r="K38" s="87">
        <v>646</v>
      </c>
      <c r="L38" s="87">
        <v>1760</v>
      </c>
      <c r="M38" s="89">
        <v>553</v>
      </c>
      <c r="N38" s="90">
        <v>10342.5</v>
      </c>
      <c r="O38" s="90">
        <v>646</v>
      </c>
      <c r="P38" s="90">
        <v>71.428571428571431</v>
      </c>
      <c r="Q38" s="57">
        <v>553</v>
      </c>
      <c r="R38" s="56">
        <v>6893.8571428571431</v>
      </c>
      <c r="S38" s="57">
        <v>646</v>
      </c>
      <c r="T38" s="56">
        <v>1105.7142857142858</v>
      </c>
      <c r="U38" s="122">
        <v>553</v>
      </c>
      <c r="V38" s="122">
        <v>5982.2857142857147</v>
      </c>
      <c r="W38" s="122">
        <v>646</v>
      </c>
      <c r="X38" s="122">
        <v>2984.5714285714284</v>
      </c>
    </row>
    <row r="39" spans="1:24" ht="15" x14ac:dyDescent="0.25">
      <c r="A39" s="54">
        <v>554</v>
      </c>
      <c r="B39" s="54">
        <v>425.28571428571428</v>
      </c>
      <c r="C39" s="54">
        <v>647</v>
      </c>
      <c r="D39" s="54">
        <v>27</v>
      </c>
      <c r="E39" s="81">
        <v>554</v>
      </c>
      <c r="F39" s="82">
        <v>1210.1428571428571</v>
      </c>
      <c r="G39" s="82">
        <v>647</v>
      </c>
      <c r="H39" s="83">
        <v>69</v>
      </c>
      <c r="I39" s="86">
        <v>554</v>
      </c>
      <c r="J39" s="87">
        <v>1135.1666666666667</v>
      </c>
      <c r="K39" s="87">
        <v>647</v>
      </c>
      <c r="L39" s="87">
        <v>1732.3333333333333</v>
      </c>
      <c r="M39" s="89">
        <v>554</v>
      </c>
      <c r="N39" s="90">
        <v>10150.666666666666</v>
      </c>
      <c r="O39" s="90">
        <v>647</v>
      </c>
      <c r="P39" s="90">
        <v>81.857142857142861</v>
      </c>
      <c r="Q39" s="57">
        <v>554</v>
      </c>
      <c r="R39" s="56">
        <v>6571.1428571428569</v>
      </c>
      <c r="S39" s="57">
        <v>647</v>
      </c>
      <c r="T39" s="56">
        <v>1044.8571428571429</v>
      </c>
      <c r="U39" s="122">
        <v>554</v>
      </c>
      <c r="V39" s="122">
        <v>5905.7142857142853</v>
      </c>
      <c r="W39" s="122">
        <v>647</v>
      </c>
      <c r="X39" s="122">
        <v>2906.4285714285716</v>
      </c>
    </row>
    <row r="40" spans="1:24" ht="15" x14ac:dyDescent="0.25">
      <c r="A40" s="54">
        <v>555</v>
      </c>
      <c r="B40" s="54">
        <v>412.42857142857144</v>
      </c>
      <c r="C40" s="54">
        <v>648</v>
      </c>
      <c r="D40" s="54">
        <v>63.428571428571431</v>
      </c>
      <c r="E40" s="81">
        <v>555</v>
      </c>
      <c r="F40" s="82">
        <v>1166.4285714285713</v>
      </c>
      <c r="G40" s="82">
        <v>648</v>
      </c>
      <c r="H40" s="83">
        <v>79.75</v>
      </c>
      <c r="I40" s="86">
        <v>555</v>
      </c>
      <c r="J40" s="87">
        <v>1185.1666666666667</v>
      </c>
      <c r="K40" s="87">
        <v>648</v>
      </c>
      <c r="L40" s="87">
        <v>1881.3333333333333</v>
      </c>
      <c r="M40" s="89">
        <v>555</v>
      </c>
      <c r="N40" s="90">
        <v>10075.833333333334</v>
      </c>
      <c r="O40" s="90">
        <v>648</v>
      </c>
      <c r="P40" s="90">
        <v>49.857142857142854</v>
      </c>
      <c r="Q40" s="57">
        <v>555</v>
      </c>
      <c r="R40" s="56">
        <v>6672.7142857142853</v>
      </c>
      <c r="S40" s="57">
        <v>648</v>
      </c>
      <c r="T40" s="56">
        <v>984.14285714285711</v>
      </c>
      <c r="U40" s="122">
        <v>555</v>
      </c>
      <c r="V40" s="122">
        <v>5692</v>
      </c>
      <c r="W40" s="122">
        <v>648</v>
      </c>
      <c r="X40" s="122">
        <v>2750.2857142857142</v>
      </c>
    </row>
    <row r="41" spans="1:24" ht="15" x14ac:dyDescent="0.25">
      <c r="A41" s="54">
        <v>556</v>
      </c>
      <c r="B41" s="54">
        <v>372.85714285714283</v>
      </c>
      <c r="C41" s="54">
        <v>649</v>
      </c>
      <c r="D41" s="54">
        <v>46.142857142857146</v>
      </c>
      <c r="E41" s="81">
        <v>556</v>
      </c>
      <c r="F41" s="82">
        <v>1128.5714285714287</v>
      </c>
      <c r="G41" s="82">
        <v>649</v>
      </c>
      <c r="H41" s="83">
        <v>53</v>
      </c>
      <c r="I41" s="86">
        <v>556</v>
      </c>
      <c r="J41" s="87">
        <v>1095.1666666666667</v>
      </c>
      <c r="K41" s="87">
        <v>649</v>
      </c>
      <c r="L41" s="87">
        <v>1663.1666666666667</v>
      </c>
      <c r="M41" s="89">
        <v>556</v>
      </c>
      <c r="N41" s="90">
        <v>9620.6666666666661</v>
      </c>
      <c r="O41" s="90">
        <v>649</v>
      </c>
      <c r="P41" s="90">
        <v>76.714285714285708</v>
      </c>
      <c r="Q41" s="57">
        <v>556</v>
      </c>
      <c r="R41" s="56">
        <v>6395.8571428571431</v>
      </c>
      <c r="S41" s="57">
        <v>649</v>
      </c>
      <c r="T41" s="56">
        <v>1082</v>
      </c>
      <c r="U41" s="122">
        <v>556</v>
      </c>
      <c r="V41" s="122">
        <v>5453.1428571428569</v>
      </c>
      <c r="W41" s="122">
        <v>649</v>
      </c>
      <c r="X41" s="122">
        <v>2729</v>
      </c>
    </row>
    <row r="42" spans="1:24" ht="15" x14ac:dyDescent="0.25">
      <c r="A42" s="54">
        <v>557</v>
      </c>
      <c r="B42" s="54">
        <v>343.42857142857144</v>
      </c>
      <c r="C42" s="54">
        <v>650</v>
      </c>
      <c r="D42" s="54">
        <v>36.714285714285715</v>
      </c>
      <c r="E42" s="81">
        <v>557</v>
      </c>
      <c r="F42" s="82">
        <v>1148</v>
      </c>
      <c r="G42" s="82">
        <v>650</v>
      </c>
      <c r="H42" s="83">
        <v>64</v>
      </c>
      <c r="I42" s="86">
        <v>557</v>
      </c>
      <c r="J42" s="87">
        <v>1075.6666666666667</v>
      </c>
      <c r="K42" s="87">
        <v>650</v>
      </c>
      <c r="L42" s="87">
        <v>1784.3333333333333</v>
      </c>
      <c r="M42" s="89">
        <v>557</v>
      </c>
      <c r="N42" s="90">
        <v>9334</v>
      </c>
      <c r="O42" s="90">
        <v>650</v>
      </c>
      <c r="P42" s="90">
        <v>88</v>
      </c>
      <c r="Q42" s="57">
        <v>557</v>
      </c>
      <c r="R42" s="56">
        <v>6282.5714285714284</v>
      </c>
      <c r="S42" s="57">
        <v>650</v>
      </c>
      <c r="T42" s="56">
        <v>1014.5714285714286</v>
      </c>
      <c r="U42" s="122">
        <v>557</v>
      </c>
      <c r="V42" s="122">
        <v>5473.8571428571431</v>
      </c>
      <c r="W42" s="122">
        <v>650</v>
      </c>
      <c r="X42" s="122">
        <v>2624.8571428571427</v>
      </c>
    </row>
    <row r="43" spans="1:24" ht="15" x14ac:dyDescent="0.25">
      <c r="A43" s="54">
        <v>558</v>
      </c>
      <c r="B43" s="54">
        <v>395.28571428571428</v>
      </c>
      <c r="C43" s="54">
        <v>651</v>
      </c>
      <c r="D43" s="54">
        <v>70.571428571428569</v>
      </c>
      <c r="E43" s="81">
        <v>558</v>
      </c>
      <c r="F43" s="82">
        <v>1208.4285714285713</v>
      </c>
      <c r="G43" s="82">
        <v>651</v>
      </c>
      <c r="H43" s="83">
        <v>93.875</v>
      </c>
      <c r="I43" s="86">
        <v>558</v>
      </c>
      <c r="J43" s="87">
        <v>1071</v>
      </c>
      <c r="K43" s="87">
        <v>651</v>
      </c>
      <c r="L43" s="87">
        <v>1640</v>
      </c>
      <c r="M43" s="89">
        <v>558</v>
      </c>
      <c r="N43" s="90">
        <v>9246.3333333333339</v>
      </c>
      <c r="O43" s="90">
        <v>651</v>
      </c>
      <c r="P43" s="90">
        <v>76.857142857142861</v>
      </c>
      <c r="Q43" s="57">
        <v>558</v>
      </c>
      <c r="R43" s="56">
        <v>6260.5714285714284</v>
      </c>
      <c r="S43" s="57">
        <v>651</v>
      </c>
      <c r="T43" s="56">
        <v>997.28571428571433</v>
      </c>
      <c r="U43" s="122">
        <v>558</v>
      </c>
      <c r="V43" s="122">
        <v>5402.4285714285716</v>
      </c>
      <c r="W43" s="122">
        <v>651</v>
      </c>
      <c r="X43" s="122">
        <v>2710.8571428571427</v>
      </c>
    </row>
    <row r="44" spans="1:24" ht="15" x14ac:dyDescent="0.25">
      <c r="A44" s="54">
        <v>559</v>
      </c>
      <c r="B44" s="54">
        <v>374.14285714285717</v>
      </c>
      <c r="C44" s="54">
        <v>652</v>
      </c>
      <c r="D44" s="54">
        <v>47.142857142857146</v>
      </c>
      <c r="E44" s="81">
        <v>559</v>
      </c>
      <c r="F44" s="82">
        <v>1231.2857142857142</v>
      </c>
      <c r="G44" s="82">
        <v>652</v>
      </c>
      <c r="H44" s="83">
        <v>56</v>
      </c>
      <c r="I44" s="86">
        <v>559</v>
      </c>
      <c r="J44" s="87">
        <v>1244.3333333333333</v>
      </c>
      <c r="K44" s="87">
        <v>652</v>
      </c>
      <c r="L44" s="87">
        <v>1729</v>
      </c>
      <c r="M44" s="89">
        <v>559</v>
      </c>
      <c r="N44" s="90">
        <v>8805</v>
      </c>
      <c r="O44" s="90">
        <v>652</v>
      </c>
      <c r="P44" s="90">
        <v>61.571428571428569</v>
      </c>
      <c r="Q44" s="57">
        <v>559</v>
      </c>
      <c r="R44" s="56">
        <v>6018.4285714285716</v>
      </c>
      <c r="S44" s="57">
        <v>652</v>
      </c>
      <c r="T44" s="56">
        <v>899</v>
      </c>
      <c r="U44" s="122">
        <v>559</v>
      </c>
      <c r="V44" s="122">
        <v>5035.5714285714284</v>
      </c>
      <c r="W44" s="122">
        <v>652</v>
      </c>
      <c r="X44" s="122">
        <v>2731.5714285714284</v>
      </c>
    </row>
    <row r="45" spans="1:24" ht="15" x14ac:dyDescent="0.25">
      <c r="A45" s="54">
        <v>560</v>
      </c>
      <c r="B45" s="54">
        <v>372</v>
      </c>
      <c r="C45" s="54">
        <v>653</v>
      </c>
      <c r="D45" s="54">
        <v>55.857142857142854</v>
      </c>
      <c r="E45" s="81">
        <v>560</v>
      </c>
      <c r="F45" s="82">
        <v>1135.5714285714287</v>
      </c>
      <c r="G45" s="82">
        <v>653</v>
      </c>
      <c r="H45" s="83">
        <v>91</v>
      </c>
      <c r="I45" s="86">
        <v>560</v>
      </c>
      <c r="J45" s="87">
        <v>1176.5</v>
      </c>
      <c r="K45" s="87">
        <v>653</v>
      </c>
      <c r="L45" s="87">
        <v>1694.3333333333333</v>
      </c>
      <c r="M45" s="89">
        <v>560</v>
      </c>
      <c r="N45" s="90">
        <v>8816.5</v>
      </c>
      <c r="O45" s="90">
        <v>653</v>
      </c>
      <c r="P45" s="90">
        <v>49.857142857142854</v>
      </c>
      <c r="Q45" s="57">
        <v>560</v>
      </c>
      <c r="R45" s="56">
        <v>5969.8571428571431</v>
      </c>
      <c r="S45" s="57">
        <v>653</v>
      </c>
      <c r="T45" s="56">
        <v>1022.5714285714286</v>
      </c>
      <c r="U45" s="122">
        <v>560</v>
      </c>
      <c r="V45" s="122">
        <v>5050</v>
      </c>
      <c r="W45" s="122">
        <v>653</v>
      </c>
      <c r="X45" s="122">
        <v>2623.4285714285716</v>
      </c>
    </row>
    <row r="46" spans="1:24" ht="15" x14ac:dyDescent="0.25">
      <c r="A46" s="54">
        <v>561</v>
      </c>
      <c r="B46" s="54">
        <v>394.14285714285717</v>
      </c>
      <c r="C46" s="54">
        <v>654</v>
      </c>
      <c r="D46" s="54">
        <v>46.857142857142854</v>
      </c>
      <c r="E46" s="81">
        <v>561</v>
      </c>
      <c r="F46" s="82">
        <v>1099.4285714285713</v>
      </c>
      <c r="G46" s="82">
        <v>654</v>
      </c>
      <c r="H46" s="83">
        <v>64.75</v>
      </c>
      <c r="I46" s="86">
        <v>561</v>
      </c>
      <c r="J46" s="87">
        <v>1132.1666666666667</v>
      </c>
      <c r="K46" s="87">
        <v>654</v>
      </c>
      <c r="L46" s="87">
        <v>1682.3333333333333</v>
      </c>
      <c r="M46" s="89">
        <v>561</v>
      </c>
      <c r="N46" s="90">
        <v>8539.3333333333339</v>
      </c>
      <c r="O46" s="90">
        <v>654</v>
      </c>
      <c r="P46" s="90">
        <v>35.142857142857146</v>
      </c>
      <c r="Q46" s="57">
        <v>561</v>
      </c>
      <c r="R46" s="56">
        <v>5772</v>
      </c>
      <c r="S46" s="57">
        <v>654</v>
      </c>
      <c r="T46" s="56">
        <v>955.57142857142856</v>
      </c>
      <c r="U46" s="122">
        <v>561</v>
      </c>
      <c r="V46" s="122">
        <v>4627</v>
      </c>
      <c r="W46" s="122">
        <v>654</v>
      </c>
      <c r="X46" s="122">
        <v>2557.7142857142858</v>
      </c>
    </row>
    <row r="47" spans="1:24" ht="15" x14ac:dyDescent="0.25">
      <c r="A47" s="54">
        <v>562</v>
      </c>
      <c r="B47" s="54">
        <v>381.85714285714283</v>
      </c>
      <c r="C47" s="54">
        <v>655</v>
      </c>
      <c r="D47" s="54">
        <v>57.857142857142854</v>
      </c>
      <c r="E47" s="81">
        <v>562</v>
      </c>
      <c r="F47" s="82">
        <v>1158.7142857142858</v>
      </c>
      <c r="G47" s="82">
        <v>655</v>
      </c>
      <c r="H47" s="83">
        <v>61.5</v>
      </c>
      <c r="I47" s="86">
        <v>562</v>
      </c>
      <c r="J47" s="87">
        <v>1098.5</v>
      </c>
      <c r="K47" s="87">
        <v>655</v>
      </c>
      <c r="L47" s="87">
        <v>1581.5</v>
      </c>
      <c r="M47" s="89">
        <v>562</v>
      </c>
      <c r="N47" s="90">
        <v>8310.1666666666661</v>
      </c>
      <c r="O47" s="90">
        <v>655</v>
      </c>
      <c r="P47" s="90">
        <v>81.142857142857139</v>
      </c>
      <c r="Q47" s="57">
        <v>562</v>
      </c>
      <c r="R47" s="56">
        <v>5590.8571428571431</v>
      </c>
      <c r="S47" s="57">
        <v>655</v>
      </c>
      <c r="T47" s="56">
        <v>966.57142857142856</v>
      </c>
      <c r="U47" s="122">
        <v>562</v>
      </c>
      <c r="V47" s="122">
        <v>4847.8571428571431</v>
      </c>
      <c r="W47" s="122">
        <v>655</v>
      </c>
      <c r="X47" s="122">
        <v>2545.8571428571427</v>
      </c>
    </row>
    <row r="48" spans="1:24" ht="15" x14ac:dyDescent="0.25">
      <c r="A48" s="54">
        <v>563</v>
      </c>
      <c r="B48" s="54">
        <v>412</v>
      </c>
      <c r="C48" s="54">
        <v>656</v>
      </c>
      <c r="D48" s="54">
        <v>54.571428571428569</v>
      </c>
      <c r="E48" s="81">
        <v>563</v>
      </c>
      <c r="F48" s="82">
        <v>1157.7142857142858</v>
      </c>
      <c r="G48" s="82">
        <v>656</v>
      </c>
      <c r="H48" s="83">
        <v>68.125</v>
      </c>
      <c r="I48" s="86">
        <v>563</v>
      </c>
      <c r="J48" s="87">
        <v>1127.8333333333333</v>
      </c>
      <c r="K48" s="87">
        <v>656</v>
      </c>
      <c r="L48" s="87">
        <v>1586.1666666666667</v>
      </c>
      <c r="M48" s="89">
        <v>563</v>
      </c>
      <c r="N48" s="90">
        <v>7835.833333333333</v>
      </c>
      <c r="O48" s="90">
        <v>656</v>
      </c>
      <c r="P48" s="90">
        <v>62.428571428571431</v>
      </c>
      <c r="Q48" s="57">
        <v>563</v>
      </c>
      <c r="R48" s="56">
        <v>5458.1428571428569</v>
      </c>
      <c r="S48" s="57">
        <v>656</v>
      </c>
      <c r="T48" s="56">
        <v>814.85714285714289</v>
      </c>
      <c r="U48" s="122">
        <v>563</v>
      </c>
      <c r="V48" s="122">
        <v>4659.2857142857147</v>
      </c>
      <c r="W48" s="122">
        <v>656</v>
      </c>
      <c r="X48" s="122">
        <v>2502.2857142857142</v>
      </c>
    </row>
    <row r="49" spans="1:24" ht="15" x14ac:dyDescent="0.25">
      <c r="A49" s="54">
        <v>564</v>
      </c>
      <c r="B49" s="54">
        <v>344</v>
      </c>
      <c r="C49" s="54">
        <v>657</v>
      </c>
      <c r="D49" s="54">
        <v>51</v>
      </c>
      <c r="E49" s="81">
        <v>564</v>
      </c>
      <c r="F49" s="82">
        <v>1112.4285714285713</v>
      </c>
      <c r="G49" s="82">
        <v>657</v>
      </c>
      <c r="H49" s="83">
        <v>19.75</v>
      </c>
      <c r="I49" s="86">
        <v>564</v>
      </c>
      <c r="J49" s="87">
        <v>1052.8333333333333</v>
      </c>
      <c r="K49" s="87">
        <v>657</v>
      </c>
      <c r="L49" s="87">
        <v>1561.5</v>
      </c>
      <c r="M49" s="89">
        <v>564</v>
      </c>
      <c r="N49" s="90">
        <v>7875.166666666667</v>
      </c>
      <c r="O49" s="90">
        <v>657</v>
      </c>
      <c r="P49" s="90">
        <v>69.857142857142861</v>
      </c>
      <c r="Q49" s="57">
        <v>564</v>
      </c>
      <c r="R49" s="56">
        <v>5262.7142857142853</v>
      </c>
      <c r="S49" s="57">
        <v>657</v>
      </c>
      <c r="T49" s="56">
        <v>844.71428571428567</v>
      </c>
      <c r="U49" s="122">
        <v>564</v>
      </c>
      <c r="V49" s="122">
        <v>4467.1428571428569</v>
      </c>
      <c r="W49" s="122">
        <v>657</v>
      </c>
      <c r="X49" s="122">
        <v>2427.5714285714284</v>
      </c>
    </row>
    <row r="50" spans="1:24" ht="15" x14ac:dyDescent="0.25">
      <c r="A50" s="54">
        <v>565</v>
      </c>
      <c r="B50" s="54">
        <v>388.42857142857144</v>
      </c>
      <c r="C50" s="54">
        <v>658</v>
      </c>
      <c r="D50" s="54">
        <v>32.857142857142854</v>
      </c>
      <c r="E50" s="81">
        <v>565</v>
      </c>
      <c r="F50" s="82">
        <v>1144.4285714285713</v>
      </c>
      <c r="G50" s="82">
        <v>658</v>
      </c>
      <c r="H50" s="83">
        <v>76.625</v>
      </c>
      <c r="I50" s="86">
        <v>565</v>
      </c>
      <c r="J50" s="87">
        <v>1151.3333333333333</v>
      </c>
      <c r="K50" s="87">
        <v>658</v>
      </c>
      <c r="L50" s="87">
        <v>1465.1666666666667</v>
      </c>
      <c r="M50" s="89">
        <v>565</v>
      </c>
      <c r="N50" s="90">
        <v>7398.833333333333</v>
      </c>
      <c r="O50" s="90">
        <v>658</v>
      </c>
      <c r="P50" s="90">
        <v>95.571428571428569</v>
      </c>
      <c r="Q50" s="57">
        <v>565</v>
      </c>
      <c r="R50" s="56">
        <v>5184</v>
      </c>
      <c r="S50" s="57">
        <v>658</v>
      </c>
      <c r="T50" s="56">
        <v>893.85714285714289</v>
      </c>
      <c r="U50" s="122">
        <v>565</v>
      </c>
      <c r="V50" s="122">
        <v>4529.7142857142853</v>
      </c>
      <c r="W50" s="122">
        <v>658</v>
      </c>
      <c r="X50" s="122">
        <v>2275.1428571428573</v>
      </c>
    </row>
    <row r="51" spans="1:24" ht="15" x14ac:dyDescent="0.25">
      <c r="A51" s="54">
        <v>566</v>
      </c>
      <c r="B51" s="54">
        <v>337.57142857142856</v>
      </c>
      <c r="C51" s="54">
        <v>659</v>
      </c>
      <c r="D51" s="54">
        <v>60.428571428571431</v>
      </c>
      <c r="E51" s="81">
        <v>566</v>
      </c>
      <c r="F51" s="82">
        <v>1117</v>
      </c>
      <c r="G51" s="82">
        <v>659</v>
      </c>
      <c r="H51" s="83">
        <v>49</v>
      </c>
      <c r="I51" s="86">
        <v>566</v>
      </c>
      <c r="J51" s="87">
        <v>1066.6666666666667</v>
      </c>
      <c r="K51" s="87">
        <v>659</v>
      </c>
      <c r="L51" s="87">
        <v>1533.5</v>
      </c>
      <c r="M51" s="89">
        <v>566</v>
      </c>
      <c r="N51" s="90">
        <v>7201.833333333333</v>
      </c>
      <c r="O51" s="90">
        <v>659</v>
      </c>
      <c r="P51" s="90">
        <v>64.714285714285708</v>
      </c>
      <c r="Q51" s="57">
        <v>566</v>
      </c>
      <c r="R51" s="56">
        <v>5204.2857142857147</v>
      </c>
      <c r="S51" s="57">
        <v>659</v>
      </c>
      <c r="T51" s="56">
        <v>907.71428571428567</v>
      </c>
      <c r="U51" s="122">
        <v>566</v>
      </c>
      <c r="V51" s="122">
        <v>4271.2857142857147</v>
      </c>
      <c r="W51" s="122">
        <v>659</v>
      </c>
      <c r="X51" s="122">
        <v>2434.2857142857142</v>
      </c>
    </row>
    <row r="52" spans="1:24" ht="15" x14ac:dyDescent="0.25">
      <c r="A52" s="54">
        <v>567</v>
      </c>
      <c r="B52" s="54">
        <v>338.85714285714283</v>
      </c>
      <c r="C52" s="54">
        <v>660</v>
      </c>
      <c r="D52" s="54">
        <v>62.714285714285715</v>
      </c>
      <c r="E52" s="81">
        <v>567</v>
      </c>
      <c r="F52" s="82">
        <v>1087.8571428571429</v>
      </c>
      <c r="G52" s="82">
        <v>660</v>
      </c>
      <c r="H52" s="83">
        <v>54.125</v>
      </c>
      <c r="I52" s="86">
        <v>567</v>
      </c>
      <c r="J52" s="87">
        <v>992.33333333333337</v>
      </c>
      <c r="K52" s="87">
        <v>660</v>
      </c>
      <c r="L52" s="87">
        <v>1365.3333333333333</v>
      </c>
      <c r="M52" s="89">
        <v>567</v>
      </c>
      <c r="N52" s="90">
        <v>6944.333333333333</v>
      </c>
      <c r="O52" s="90">
        <v>660</v>
      </c>
      <c r="P52" s="90">
        <v>78.857142857142861</v>
      </c>
      <c r="Q52" s="57">
        <v>567</v>
      </c>
      <c r="R52" s="56">
        <v>4714.1428571428569</v>
      </c>
      <c r="S52" s="57">
        <v>660</v>
      </c>
      <c r="T52" s="56">
        <v>939.85714285714289</v>
      </c>
      <c r="U52" s="122">
        <v>567</v>
      </c>
      <c r="V52" s="122">
        <v>4049</v>
      </c>
      <c r="W52" s="122">
        <v>660</v>
      </c>
      <c r="X52" s="122">
        <v>2291.2857142857142</v>
      </c>
    </row>
    <row r="53" spans="1:24" ht="15" x14ac:dyDescent="0.25">
      <c r="A53" s="54">
        <v>568</v>
      </c>
      <c r="B53" s="54">
        <v>437.85714285714283</v>
      </c>
      <c r="C53" s="54">
        <v>661</v>
      </c>
      <c r="D53" s="54">
        <v>57.285714285714285</v>
      </c>
      <c r="E53" s="81">
        <v>568</v>
      </c>
      <c r="F53" s="82">
        <v>1015.4285714285714</v>
      </c>
      <c r="G53" s="82">
        <v>661</v>
      </c>
      <c r="H53" s="83">
        <v>69.5</v>
      </c>
      <c r="I53" s="86">
        <v>568</v>
      </c>
      <c r="J53" s="87">
        <v>1094.5</v>
      </c>
      <c r="K53" s="87">
        <v>661</v>
      </c>
      <c r="L53" s="87">
        <v>1390.6666666666667</v>
      </c>
      <c r="M53" s="89">
        <v>568</v>
      </c>
      <c r="N53" s="90">
        <v>6827.333333333333</v>
      </c>
      <c r="O53" s="90">
        <v>661</v>
      </c>
      <c r="P53" s="90">
        <v>70.857142857142861</v>
      </c>
      <c r="Q53" s="57">
        <v>568</v>
      </c>
      <c r="R53" s="56">
        <v>4541.5714285714284</v>
      </c>
      <c r="S53" s="57">
        <v>661</v>
      </c>
      <c r="T53" s="56">
        <v>859.28571428571433</v>
      </c>
      <c r="U53" s="122">
        <v>568</v>
      </c>
      <c r="V53" s="122">
        <v>3967.7142857142858</v>
      </c>
      <c r="W53" s="122">
        <v>661</v>
      </c>
      <c r="X53" s="122">
        <v>2279</v>
      </c>
    </row>
    <row r="54" spans="1:24" ht="15" x14ac:dyDescent="0.25">
      <c r="A54" s="54">
        <v>569</v>
      </c>
      <c r="B54" s="54">
        <v>354.71428571428572</v>
      </c>
      <c r="C54" s="54">
        <v>662</v>
      </c>
      <c r="D54" s="54">
        <v>48.142857142857146</v>
      </c>
      <c r="E54" s="81">
        <v>569</v>
      </c>
      <c r="F54" s="82">
        <v>1050.7142857142858</v>
      </c>
      <c r="G54" s="82">
        <v>662</v>
      </c>
      <c r="H54" s="83">
        <v>39.75</v>
      </c>
      <c r="I54" s="86">
        <v>569</v>
      </c>
      <c r="J54" s="87">
        <v>1111.3333333333333</v>
      </c>
      <c r="K54" s="87">
        <v>662</v>
      </c>
      <c r="L54" s="87">
        <v>1436.6666666666667</v>
      </c>
      <c r="M54" s="89">
        <v>569</v>
      </c>
      <c r="N54" s="90">
        <v>6424.333333333333</v>
      </c>
      <c r="O54" s="90">
        <v>662</v>
      </c>
      <c r="P54" s="90">
        <v>87.857142857142861</v>
      </c>
      <c r="Q54" s="57">
        <v>569</v>
      </c>
      <c r="R54" s="56">
        <v>4361.4285714285716</v>
      </c>
      <c r="S54" s="57">
        <v>662</v>
      </c>
      <c r="T54" s="56">
        <v>840.42857142857144</v>
      </c>
      <c r="U54" s="122">
        <v>569</v>
      </c>
      <c r="V54" s="122">
        <v>3742.1428571428573</v>
      </c>
      <c r="W54" s="122">
        <v>662</v>
      </c>
      <c r="X54" s="122">
        <v>2251.5714285714284</v>
      </c>
    </row>
    <row r="55" spans="1:24" ht="15" x14ac:dyDescent="0.25">
      <c r="A55" s="54">
        <v>570</v>
      </c>
      <c r="B55" s="54">
        <v>356.28571428571428</v>
      </c>
      <c r="C55" s="54">
        <v>663</v>
      </c>
      <c r="D55" s="54">
        <v>32.571428571428569</v>
      </c>
      <c r="E55" s="81">
        <v>570</v>
      </c>
      <c r="F55" s="82">
        <v>960.85714285714289</v>
      </c>
      <c r="G55" s="82">
        <v>663</v>
      </c>
      <c r="H55" s="83">
        <v>40</v>
      </c>
      <c r="I55" s="86">
        <v>570</v>
      </c>
      <c r="J55" s="87">
        <v>1107.1666666666667</v>
      </c>
      <c r="K55" s="87">
        <v>663</v>
      </c>
      <c r="L55" s="87">
        <v>1592</v>
      </c>
      <c r="M55" s="89">
        <v>570</v>
      </c>
      <c r="N55" s="90">
        <v>6293</v>
      </c>
      <c r="O55" s="90">
        <v>663</v>
      </c>
      <c r="P55" s="90">
        <v>41.142857142857146</v>
      </c>
      <c r="Q55" s="57">
        <v>570</v>
      </c>
      <c r="R55" s="56">
        <v>4104.2857142857147</v>
      </c>
      <c r="S55" s="57">
        <v>663</v>
      </c>
      <c r="T55" s="56">
        <v>837.85714285714289</v>
      </c>
      <c r="U55" s="122">
        <v>570</v>
      </c>
      <c r="V55" s="122">
        <v>3773.4285714285716</v>
      </c>
      <c r="W55" s="122">
        <v>663</v>
      </c>
      <c r="X55" s="122">
        <v>2206.1428571428573</v>
      </c>
    </row>
    <row r="56" spans="1:24" ht="15" x14ac:dyDescent="0.25">
      <c r="A56" s="54">
        <v>571</v>
      </c>
      <c r="B56" s="54">
        <v>350.42857142857144</v>
      </c>
      <c r="C56" s="54">
        <v>664</v>
      </c>
      <c r="D56" s="54">
        <v>48.857142857142854</v>
      </c>
      <c r="E56" s="81">
        <v>571</v>
      </c>
      <c r="F56" s="82">
        <v>1044.7142857142858</v>
      </c>
      <c r="G56" s="82">
        <v>664</v>
      </c>
      <c r="H56" s="83">
        <v>80.125</v>
      </c>
      <c r="I56" s="86">
        <v>571</v>
      </c>
      <c r="J56" s="87">
        <v>1106</v>
      </c>
      <c r="K56" s="87">
        <v>664</v>
      </c>
      <c r="L56" s="87">
        <v>1330.5</v>
      </c>
      <c r="M56" s="89">
        <v>571</v>
      </c>
      <c r="N56" s="90">
        <v>5950.166666666667</v>
      </c>
      <c r="O56" s="90">
        <v>664</v>
      </c>
      <c r="P56" s="90">
        <v>62.428571428571431</v>
      </c>
      <c r="Q56" s="57">
        <v>571</v>
      </c>
      <c r="R56" s="56">
        <v>4149.2857142857147</v>
      </c>
      <c r="S56" s="57">
        <v>664</v>
      </c>
      <c r="T56" s="56">
        <v>815.71428571428567</v>
      </c>
      <c r="U56" s="122">
        <v>571</v>
      </c>
      <c r="V56" s="122">
        <v>3611.8571428571427</v>
      </c>
      <c r="W56" s="122">
        <v>664</v>
      </c>
      <c r="X56" s="122">
        <v>2190.4285714285716</v>
      </c>
    </row>
    <row r="57" spans="1:24" ht="15" x14ac:dyDescent="0.25">
      <c r="A57" s="54">
        <v>572</v>
      </c>
      <c r="B57" s="54">
        <v>342.28571428571428</v>
      </c>
      <c r="C57" s="54">
        <v>665</v>
      </c>
      <c r="D57" s="54">
        <v>49</v>
      </c>
      <c r="E57" s="81">
        <v>572</v>
      </c>
      <c r="F57" s="82">
        <v>1076.7142857142858</v>
      </c>
      <c r="G57" s="82">
        <v>665</v>
      </c>
      <c r="H57" s="83">
        <v>38.875</v>
      </c>
      <c r="I57" s="86">
        <v>572</v>
      </c>
      <c r="J57" s="87">
        <v>1075.6666666666667</v>
      </c>
      <c r="K57" s="87">
        <v>665</v>
      </c>
      <c r="L57" s="87">
        <v>1395.3333333333333</v>
      </c>
      <c r="M57" s="89">
        <v>572</v>
      </c>
      <c r="N57" s="90">
        <v>5883.166666666667</v>
      </c>
      <c r="O57" s="90">
        <v>665</v>
      </c>
      <c r="P57" s="90">
        <v>68.428571428571431</v>
      </c>
      <c r="Q57" s="57">
        <v>572</v>
      </c>
      <c r="R57" s="56">
        <v>4116</v>
      </c>
      <c r="S57" s="57">
        <v>665</v>
      </c>
      <c r="T57" s="56">
        <v>719.42857142857144</v>
      </c>
      <c r="U57" s="122">
        <v>572</v>
      </c>
      <c r="V57" s="122">
        <v>3586.2857142857142</v>
      </c>
      <c r="W57" s="122">
        <v>665</v>
      </c>
      <c r="X57" s="122">
        <v>2109</v>
      </c>
    </row>
    <row r="58" spans="1:24" ht="15" x14ac:dyDescent="0.25">
      <c r="A58" s="54">
        <v>573</v>
      </c>
      <c r="B58" s="54">
        <v>366.28571428571428</v>
      </c>
      <c r="C58" s="54">
        <v>666</v>
      </c>
      <c r="D58" s="54">
        <v>65.714285714285708</v>
      </c>
      <c r="E58" s="81">
        <v>573</v>
      </c>
      <c r="F58" s="82">
        <v>1076.7142857142858</v>
      </c>
      <c r="G58" s="82">
        <v>666</v>
      </c>
      <c r="H58" s="83">
        <v>51</v>
      </c>
      <c r="I58" s="86">
        <v>573</v>
      </c>
      <c r="J58" s="87">
        <v>965.33333333333337</v>
      </c>
      <c r="K58" s="87">
        <v>666</v>
      </c>
      <c r="L58" s="87">
        <v>1296.1666666666667</v>
      </c>
      <c r="M58" s="89">
        <v>573</v>
      </c>
      <c r="N58" s="90">
        <v>5536.5</v>
      </c>
      <c r="O58" s="90">
        <v>666</v>
      </c>
      <c r="P58" s="90">
        <v>46.857142857142854</v>
      </c>
      <c r="Q58" s="57">
        <v>573</v>
      </c>
      <c r="R58" s="56">
        <v>3963.8571428571427</v>
      </c>
      <c r="S58" s="57">
        <v>666</v>
      </c>
      <c r="T58" s="56">
        <v>765.57142857142856</v>
      </c>
      <c r="U58" s="122">
        <v>573</v>
      </c>
      <c r="V58" s="122">
        <v>3390.5714285714284</v>
      </c>
      <c r="W58" s="122">
        <v>666</v>
      </c>
      <c r="X58" s="122">
        <v>2080.8571428571427</v>
      </c>
    </row>
    <row r="59" spans="1:24" ht="15" x14ac:dyDescent="0.25">
      <c r="A59" s="54">
        <v>574</v>
      </c>
      <c r="B59" s="54">
        <v>339.14285714285717</v>
      </c>
      <c r="C59" s="54">
        <v>667</v>
      </c>
      <c r="D59" s="54">
        <v>30</v>
      </c>
      <c r="E59" s="81">
        <v>574</v>
      </c>
      <c r="F59" s="82">
        <v>1044.4285714285713</v>
      </c>
      <c r="G59" s="82">
        <v>667</v>
      </c>
      <c r="H59" s="83">
        <v>28.625</v>
      </c>
      <c r="I59" s="86">
        <v>574</v>
      </c>
      <c r="J59" s="87">
        <v>1053.5</v>
      </c>
      <c r="K59" s="87">
        <v>667</v>
      </c>
      <c r="L59" s="87">
        <v>1295.8333333333333</v>
      </c>
      <c r="M59" s="89">
        <v>574</v>
      </c>
      <c r="N59" s="90">
        <v>5109.166666666667</v>
      </c>
      <c r="O59" s="90">
        <v>667</v>
      </c>
      <c r="P59" s="90">
        <v>66.142857142857139</v>
      </c>
      <c r="Q59" s="57">
        <v>574</v>
      </c>
      <c r="R59" s="56">
        <v>3724</v>
      </c>
      <c r="S59" s="57">
        <v>667</v>
      </c>
      <c r="T59" s="56">
        <v>779.28571428571433</v>
      </c>
      <c r="U59" s="122">
        <v>574</v>
      </c>
      <c r="V59" s="122">
        <v>3103.2857142857142</v>
      </c>
      <c r="W59" s="122">
        <v>667</v>
      </c>
      <c r="X59" s="122">
        <v>2107.1428571428573</v>
      </c>
    </row>
    <row r="60" spans="1:24" ht="15" x14ac:dyDescent="0.25">
      <c r="A60" s="54">
        <v>575</v>
      </c>
      <c r="B60" s="54">
        <v>395.14285714285717</v>
      </c>
      <c r="C60" s="54">
        <v>668</v>
      </c>
      <c r="D60" s="54">
        <v>72</v>
      </c>
      <c r="E60" s="81">
        <v>575</v>
      </c>
      <c r="F60" s="82">
        <v>1052.4285714285713</v>
      </c>
      <c r="G60" s="82">
        <v>668</v>
      </c>
      <c r="H60" s="83">
        <v>83.25</v>
      </c>
      <c r="I60" s="86">
        <v>575</v>
      </c>
      <c r="J60" s="87">
        <v>952</v>
      </c>
      <c r="K60" s="87">
        <v>668</v>
      </c>
      <c r="L60" s="87">
        <v>1373.6666666666667</v>
      </c>
      <c r="M60" s="89">
        <v>575</v>
      </c>
      <c r="N60" s="90">
        <v>5111.166666666667</v>
      </c>
      <c r="O60" s="90">
        <v>668</v>
      </c>
      <c r="P60" s="90">
        <v>67.142857142857139</v>
      </c>
      <c r="Q60" s="57">
        <v>575</v>
      </c>
      <c r="R60" s="56">
        <v>3578.2857142857142</v>
      </c>
      <c r="S60" s="57">
        <v>668</v>
      </c>
      <c r="T60" s="56">
        <v>808.14285714285711</v>
      </c>
      <c r="U60" s="122">
        <v>575</v>
      </c>
      <c r="V60" s="122">
        <v>3128.1428571428573</v>
      </c>
      <c r="W60" s="122">
        <v>668</v>
      </c>
      <c r="X60" s="122">
        <v>2196.5714285714284</v>
      </c>
    </row>
    <row r="61" spans="1:24" ht="15" x14ac:dyDescent="0.25">
      <c r="A61" s="54">
        <v>576</v>
      </c>
      <c r="B61" s="54">
        <v>428.28571428571428</v>
      </c>
      <c r="C61" s="54">
        <v>669</v>
      </c>
      <c r="D61" s="54">
        <v>45.571428571428569</v>
      </c>
      <c r="E61" s="81">
        <v>576</v>
      </c>
      <c r="F61" s="82">
        <v>1045.2857142857142</v>
      </c>
      <c r="G61" s="82">
        <v>669</v>
      </c>
      <c r="H61" s="83">
        <v>45.375</v>
      </c>
      <c r="I61" s="86">
        <v>576</v>
      </c>
      <c r="J61" s="87">
        <v>1072.3333333333333</v>
      </c>
      <c r="K61" s="87">
        <v>669</v>
      </c>
      <c r="L61" s="87">
        <v>1282.6666666666667</v>
      </c>
      <c r="M61" s="89">
        <v>576</v>
      </c>
      <c r="N61" s="90">
        <v>4854</v>
      </c>
      <c r="O61" s="90">
        <v>669</v>
      </c>
      <c r="P61" s="90">
        <v>36.285714285714285</v>
      </c>
      <c r="Q61" s="57">
        <v>576</v>
      </c>
      <c r="R61" s="56">
        <v>3480.1428571428573</v>
      </c>
      <c r="S61" s="57">
        <v>669</v>
      </c>
      <c r="T61" s="56">
        <v>669.28571428571433</v>
      </c>
      <c r="U61" s="122">
        <v>576</v>
      </c>
      <c r="V61" s="122">
        <v>3161.1428571428573</v>
      </c>
      <c r="W61" s="122">
        <v>669</v>
      </c>
      <c r="X61" s="122">
        <v>1864.5714285714287</v>
      </c>
    </row>
    <row r="62" spans="1:24" ht="15" x14ac:dyDescent="0.25">
      <c r="A62" s="54">
        <v>577</v>
      </c>
      <c r="B62" s="54">
        <v>443.14285714285717</v>
      </c>
      <c r="C62" s="54">
        <v>670</v>
      </c>
      <c r="D62" s="54">
        <v>36.857142857142854</v>
      </c>
      <c r="E62" s="81">
        <v>577</v>
      </c>
      <c r="F62" s="82">
        <v>1040.2857142857142</v>
      </c>
      <c r="G62" s="82">
        <v>670</v>
      </c>
      <c r="H62" s="83">
        <v>76.875</v>
      </c>
      <c r="I62" s="86">
        <v>577</v>
      </c>
      <c r="J62" s="87">
        <v>981.5</v>
      </c>
      <c r="K62" s="87">
        <v>670</v>
      </c>
      <c r="L62" s="87">
        <v>1261.1666666666667</v>
      </c>
      <c r="M62" s="89">
        <v>577</v>
      </c>
      <c r="N62" s="90">
        <v>4668.833333333333</v>
      </c>
      <c r="O62" s="90">
        <v>670</v>
      </c>
      <c r="P62" s="90">
        <v>55.571428571428569</v>
      </c>
      <c r="Q62" s="57">
        <v>577</v>
      </c>
      <c r="R62" s="56">
        <v>3617.5714285714284</v>
      </c>
      <c r="S62" s="57">
        <v>670</v>
      </c>
      <c r="T62" s="56">
        <v>846.14285714285711</v>
      </c>
      <c r="U62" s="122">
        <v>577</v>
      </c>
      <c r="V62" s="122">
        <v>2892.2857142857142</v>
      </c>
      <c r="W62" s="122">
        <v>670</v>
      </c>
      <c r="X62" s="122">
        <v>1839.1428571428571</v>
      </c>
    </row>
    <row r="63" spans="1:24" ht="15" x14ac:dyDescent="0.25">
      <c r="A63" s="54">
        <v>578</v>
      </c>
      <c r="B63" s="54">
        <v>383</v>
      </c>
      <c r="C63" s="54">
        <v>671</v>
      </c>
      <c r="D63" s="54">
        <v>63.142857142857146</v>
      </c>
      <c r="E63" s="81">
        <v>578</v>
      </c>
      <c r="F63" s="82">
        <v>979.71428571428567</v>
      </c>
      <c r="G63" s="82">
        <v>671</v>
      </c>
      <c r="H63" s="83">
        <v>26.5</v>
      </c>
      <c r="I63" s="86">
        <v>578</v>
      </c>
      <c r="J63" s="87">
        <v>1053.1666666666667</v>
      </c>
      <c r="K63" s="87">
        <v>671</v>
      </c>
      <c r="L63" s="87">
        <v>1379.3333333333333</v>
      </c>
      <c r="M63" s="89">
        <v>578</v>
      </c>
      <c r="N63" s="90">
        <v>4648.166666666667</v>
      </c>
      <c r="O63" s="90">
        <v>671</v>
      </c>
      <c r="P63" s="90">
        <v>19.571428571428573</v>
      </c>
      <c r="Q63" s="57">
        <v>578</v>
      </c>
      <c r="R63" s="56">
        <v>3485.7142857142858</v>
      </c>
      <c r="S63" s="57">
        <v>671</v>
      </c>
      <c r="T63" s="56">
        <v>722.42857142857144</v>
      </c>
      <c r="U63" s="122">
        <v>578</v>
      </c>
      <c r="V63" s="122">
        <v>3176.8571428571427</v>
      </c>
      <c r="W63" s="122">
        <v>671</v>
      </c>
      <c r="X63" s="122">
        <v>1942.2857142857142</v>
      </c>
    </row>
    <row r="64" spans="1:24" ht="15" x14ac:dyDescent="0.25">
      <c r="A64" s="54">
        <v>579</v>
      </c>
      <c r="B64" s="54">
        <v>453.42857142857144</v>
      </c>
      <c r="C64" s="54">
        <v>672</v>
      </c>
      <c r="D64" s="54">
        <v>72.714285714285708</v>
      </c>
      <c r="E64" s="81">
        <v>579</v>
      </c>
      <c r="F64" s="82">
        <v>952.57142857142856</v>
      </c>
      <c r="G64" s="82">
        <v>672</v>
      </c>
      <c r="H64" s="83">
        <v>87.5</v>
      </c>
      <c r="I64" s="86">
        <v>579</v>
      </c>
      <c r="J64" s="87">
        <v>1111.3333333333333</v>
      </c>
      <c r="K64" s="87">
        <v>672</v>
      </c>
      <c r="L64" s="87">
        <v>1223</v>
      </c>
      <c r="M64" s="89">
        <v>579</v>
      </c>
      <c r="N64" s="90">
        <v>4345.833333333333</v>
      </c>
      <c r="O64" s="90">
        <v>672</v>
      </c>
      <c r="P64" s="90">
        <v>46.571428571428569</v>
      </c>
      <c r="Q64" s="57">
        <v>579</v>
      </c>
      <c r="R64" s="56">
        <v>3411.7142857142858</v>
      </c>
      <c r="S64" s="57">
        <v>672</v>
      </c>
      <c r="T64" s="56">
        <v>695.42857142857144</v>
      </c>
      <c r="U64" s="122">
        <v>579</v>
      </c>
      <c r="V64" s="122">
        <v>2877.7142857142858</v>
      </c>
      <c r="W64" s="122">
        <v>672</v>
      </c>
      <c r="X64" s="122">
        <v>1805.2857142857142</v>
      </c>
    </row>
    <row r="65" spans="1:24" ht="15" x14ac:dyDescent="0.25">
      <c r="A65" s="54">
        <v>580</v>
      </c>
      <c r="B65" s="54">
        <v>524.28571428571433</v>
      </c>
      <c r="C65" s="54">
        <v>673</v>
      </c>
      <c r="D65" s="54">
        <v>72.285714285714292</v>
      </c>
      <c r="E65" s="81">
        <v>580</v>
      </c>
      <c r="F65" s="82">
        <v>1061.4285714285713</v>
      </c>
      <c r="G65" s="82">
        <v>673</v>
      </c>
      <c r="H65" s="83">
        <v>38.25</v>
      </c>
      <c r="I65" s="86">
        <v>580</v>
      </c>
      <c r="J65" s="87">
        <v>1133.1666666666667</v>
      </c>
      <c r="K65" s="87">
        <v>673</v>
      </c>
      <c r="L65" s="87">
        <v>1233.5</v>
      </c>
      <c r="M65" s="89">
        <v>580</v>
      </c>
      <c r="N65" s="90">
        <v>4068.3333333333335</v>
      </c>
      <c r="O65" s="90">
        <v>673</v>
      </c>
      <c r="P65" s="90">
        <v>66.857142857142861</v>
      </c>
      <c r="Q65" s="57">
        <v>580</v>
      </c>
      <c r="R65" s="56">
        <v>3305.4285714285716</v>
      </c>
      <c r="S65" s="57">
        <v>673</v>
      </c>
      <c r="T65" s="56">
        <v>665.71428571428567</v>
      </c>
      <c r="U65" s="122">
        <v>580</v>
      </c>
      <c r="V65" s="122">
        <v>2861.1428571428573</v>
      </c>
      <c r="W65" s="122">
        <v>673</v>
      </c>
      <c r="X65" s="122">
        <v>1872.1428571428571</v>
      </c>
    </row>
    <row r="66" spans="1:24" ht="15" x14ac:dyDescent="0.25">
      <c r="A66" s="54">
        <v>581</v>
      </c>
      <c r="B66" s="54">
        <v>571.42857142857144</v>
      </c>
      <c r="C66" s="54">
        <v>674</v>
      </c>
      <c r="D66" s="54">
        <v>68.142857142857139</v>
      </c>
      <c r="E66" s="81">
        <v>581</v>
      </c>
      <c r="F66" s="82">
        <v>1101</v>
      </c>
      <c r="G66" s="82">
        <v>674</v>
      </c>
      <c r="H66" s="83">
        <v>67.625</v>
      </c>
      <c r="I66" s="86">
        <v>581</v>
      </c>
      <c r="J66" s="87">
        <v>1168.8333333333333</v>
      </c>
      <c r="K66" s="87">
        <v>674</v>
      </c>
      <c r="L66" s="87">
        <v>1118.8333333333333</v>
      </c>
      <c r="M66" s="89">
        <v>581</v>
      </c>
      <c r="N66" s="90">
        <v>4135.333333333333</v>
      </c>
      <c r="O66" s="90">
        <v>674</v>
      </c>
      <c r="P66" s="90">
        <v>61.428571428571431</v>
      </c>
      <c r="Q66" s="57">
        <v>581</v>
      </c>
      <c r="R66" s="56">
        <v>3215.4285714285716</v>
      </c>
      <c r="S66" s="57">
        <v>674</v>
      </c>
      <c r="T66" s="56">
        <v>779.71428571428567</v>
      </c>
      <c r="U66" s="122">
        <v>581</v>
      </c>
      <c r="V66" s="122">
        <v>2713.8571428571427</v>
      </c>
      <c r="W66" s="122">
        <v>674</v>
      </c>
      <c r="X66" s="122">
        <v>1810.4285714285713</v>
      </c>
    </row>
    <row r="67" spans="1:24" ht="15" x14ac:dyDescent="0.25">
      <c r="A67" s="54">
        <v>582</v>
      </c>
      <c r="B67" s="54">
        <v>591.42857142857144</v>
      </c>
      <c r="C67" s="54">
        <v>675</v>
      </c>
      <c r="D67" s="54">
        <v>69.285714285714292</v>
      </c>
      <c r="E67" s="81">
        <v>582</v>
      </c>
      <c r="F67" s="82">
        <v>1046.4285714285713</v>
      </c>
      <c r="G67" s="82">
        <v>675</v>
      </c>
      <c r="H67" s="83">
        <v>57.875</v>
      </c>
      <c r="I67" s="86">
        <v>582</v>
      </c>
      <c r="J67" s="87">
        <v>1151.5</v>
      </c>
      <c r="K67" s="87">
        <v>675</v>
      </c>
      <c r="L67" s="87">
        <v>1099.3333333333333</v>
      </c>
      <c r="M67" s="89">
        <v>582</v>
      </c>
      <c r="N67" s="90">
        <v>3902.8333333333335</v>
      </c>
      <c r="O67" s="90">
        <v>675</v>
      </c>
      <c r="P67" s="90">
        <v>73.714285714285708</v>
      </c>
      <c r="Q67" s="57">
        <v>582</v>
      </c>
      <c r="R67" s="56">
        <v>3082.8571428571427</v>
      </c>
      <c r="S67" s="57">
        <v>675</v>
      </c>
      <c r="T67" s="56">
        <v>634.57142857142856</v>
      </c>
      <c r="U67" s="122">
        <v>582</v>
      </c>
      <c r="V67" s="122">
        <v>2877.4285714285716</v>
      </c>
      <c r="W67" s="122">
        <v>675</v>
      </c>
      <c r="X67" s="122">
        <v>1723.7142857142858</v>
      </c>
    </row>
    <row r="68" spans="1:24" ht="15" x14ac:dyDescent="0.25">
      <c r="A68" s="54">
        <v>583</v>
      </c>
      <c r="B68" s="54">
        <v>643.14285714285711</v>
      </c>
      <c r="C68" s="54">
        <v>676</v>
      </c>
      <c r="D68" s="54">
        <v>48.571428571428569</v>
      </c>
      <c r="E68" s="81">
        <v>583</v>
      </c>
      <c r="F68" s="82">
        <v>1042</v>
      </c>
      <c r="G68" s="82">
        <v>676</v>
      </c>
      <c r="H68" s="83">
        <v>38.5</v>
      </c>
      <c r="I68" s="86">
        <v>583</v>
      </c>
      <c r="J68" s="87">
        <v>1226.6666666666667</v>
      </c>
      <c r="K68" s="87">
        <v>676</v>
      </c>
      <c r="L68" s="87">
        <v>1132.1666666666667</v>
      </c>
      <c r="M68" s="89">
        <v>583</v>
      </c>
      <c r="N68" s="90">
        <v>3999</v>
      </c>
      <c r="O68" s="90">
        <v>676</v>
      </c>
      <c r="P68" s="90">
        <v>59.857142857142854</v>
      </c>
      <c r="Q68" s="57">
        <v>583</v>
      </c>
      <c r="R68" s="56">
        <v>3247.1428571428573</v>
      </c>
      <c r="S68" s="57">
        <v>676</v>
      </c>
      <c r="T68" s="56">
        <v>712.28571428571433</v>
      </c>
      <c r="U68" s="122">
        <v>583</v>
      </c>
      <c r="V68" s="122">
        <v>2837.1428571428573</v>
      </c>
      <c r="W68" s="122">
        <v>676</v>
      </c>
      <c r="X68" s="122">
        <v>1723.5714285714287</v>
      </c>
    </row>
    <row r="69" spans="1:24" ht="15" x14ac:dyDescent="0.25">
      <c r="A69" s="54">
        <v>584</v>
      </c>
      <c r="B69" s="54">
        <v>716.57142857142856</v>
      </c>
      <c r="C69" s="54">
        <v>677</v>
      </c>
      <c r="D69" s="54">
        <v>33.142857142857146</v>
      </c>
      <c r="E69" s="81">
        <v>584</v>
      </c>
      <c r="F69" s="82">
        <v>1063.5714285714287</v>
      </c>
      <c r="G69" s="82">
        <v>677</v>
      </c>
      <c r="H69" s="83">
        <v>28.75</v>
      </c>
      <c r="I69" s="86">
        <v>584</v>
      </c>
      <c r="J69" s="87">
        <v>1205.8333333333333</v>
      </c>
      <c r="K69" s="87">
        <v>677</v>
      </c>
      <c r="L69" s="87">
        <v>1111.8333333333333</v>
      </c>
      <c r="M69" s="89">
        <v>584</v>
      </c>
      <c r="N69" s="90">
        <v>3917.3333333333335</v>
      </c>
      <c r="O69" s="90">
        <v>677</v>
      </c>
      <c r="P69" s="90">
        <v>59.285714285714285</v>
      </c>
      <c r="Q69" s="57">
        <v>584</v>
      </c>
      <c r="R69" s="56">
        <v>3050.7142857142858</v>
      </c>
      <c r="S69" s="57">
        <v>677</v>
      </c>
      <c r="T69" s="56">
        <v>600.42857142857144</v>
      </c>
      <c r="U69" s="122">
        <v>584</v>
      </c>
      <c r="V69" s="122">
        <v>2865.2857142857142</v>
      </c>
      <c r="W69" s="122">
        <v>677</v>
      </c>
      <c r="X69" s="122">
        <v>1672</v>
      </c>
    </row>
    <row r="70" spans="1:24" ht="15" x14ac:dyDescent="0.25">
      <c r="A70" s="54">
        <v>585</v>
      </c>
      <c r="B70" s="54">
        <v>678.71428571428567</v>
      </c>
      <c r="C70" s="54">
        <v>678</v>
      </c>
      <c r="D70" s="54">
        <v>46.714285714285715</v>
      </c>
      <c r="E70" s="81">
        <v>585</v>
      </c>
      <c r="F70" s="82">
        <v>1189.5714285714287</v>
      </c>
      <c r="G70" s="82">
        <v>678</v>
      </c>
      <c r="H70" s="83">
        <v>54.875</v>
      </c>
      <c r="I70" s="86">
        <v>585</v>
      </c>
      <c r="J70" s="87">
        <v>1435.8333333333333</v>
      </c>
      <c r="K70" s="87">
        <v>678</v>
      </c>
      <c r="L70" s="87">
        <v>1005.1666666666666</v>
      </c>
      <c r="M70" s="89">
        <v>585</v>
      </c>
      <c r="N70" s="90">
        <v>3712.1666666666665</v>
      </c>
      <c r="O70" s="90">
        <v>678</v>
      </c>
      <c r="P70" s="90">
        <v>33.428571428571431</v>
      </c>
      <c r="Q70" s="57">
        <v>585</v>
      </c>
      <c r="R70" s="56">
        <v>3143.8571428571427</v>
      </c>
      <c r="S70" s="57">
        <v>678</v>
      </c>
      <c r="T70" s="56">
        <v>639.28571428571433</v>
      </c>
      <c r="U70" s="122">
        <v>585</v>
      </c>
      <c r="V70" s="122">
        <v>3051.4285714285716</v>
      </c>
      <c r="W70" s="122">
        <v>678</v>
      </c>
      <c r="X70" s="122">
        <v>1636.8571428571429</v>
      </c>
    </row>
    <row r="71" spans="1:24" ht="15" x14ac:dyDescent="0.25">
      <c r="A71" s="54">
        <v>586</v>
      </c>
      <c r="B71" s="54">
        <v>781.85714285714289</v>
      </c>
      <c r="C71" s="54">
        <v>679</v>
      </c>
      <c r="D71" s="54">
        <v>64.142857142857139</v>
      </c>
      <c r="E71" s="81">
        <v>586</v>
      </c>
      <c r="F71" s="82">
        <v>1068.4285714285713</v>
      </c>
      <c r="G71" s="82">
        <v>679</v>
      </c>
      <c r="H71" s="83">
        <v>46.5</v>
      </c>
      <c r="I71" s="86">
        <v>586</v>
      </c>
      <c r="J71" s="87">
        <v>1465.8333333333333</v>
      </c>
      <c r="K71" s="87">
        <v>679</v>
      </c>
      <c r="L71" s="87">
        <v>1177.3333333333333</v>
      </c>
      <c r="M71" s="89">
        <v>586</v>
      </c>
      <c r="N71" s="90">
        <v>3631.3333333333335</v>
      </c>
      <c r="O71" s="90">
        <v>679</v>
      </c>
      <c r="P71" s="90">
        <v>84.428571428571431</v>
      </c>
      <c r="Q71" s="57">
        <v>586</v>
      </c>
      <c r="R71" s="56">
        <v>3052.7142857142858</v>
      </c>
      <c r="S71" s="57">
        <v>679</v>
      </c>
      <c r="T71" s="56">
        <v>625.85714285714289</v>
      </c>
      <c r="U71" s="122">
        <v>586</v>
      </c>
      <c r="V71" s="122">
        <v>2906.7142857142858</v>
      </c>
      <c r="W71" s="122">
        <v>679</v>
      </c>
      <c r="X71" s="122">
        <v>1792.5714285714287</v>
      </c>
    </row>
    <row r="72" spans="1:24" ht="15" x14ac:dyDescent="0.25">
      <c r="A72" s="54">
        <v>587</v>
      </c>
      <c r="B72" s="54">
        <v>829.71428571428567</v>
      </c>
      <c r="C72" s="54">
        <v>680</v>
      </c>
      <c r="D72" s="54">
        <v>33</v>
      </c>
      <c r="E72" s="81">
        <v>587</v>
      </c>
      <c r="F72" s="82">
        <v>1192.1428571428571</v>
      </c>
      <c r="G72" s="82">
        <v>680</v>
      </c>
      <c r="H72" s="83">
        <v>36.125</v>
      </c>
      <c r="I72" s="86">
        <v>587</v>
      </c>
      <c r="J72" s="87">
        <v>1530.5</v>
      </c>
      <c r="K72" s="87">
        <v>680</v>
      </c>
      <c r="L72" s="87">
        <v>1183.8333333333333</v>
      </c>
      <c r="M72" s="89">
        <v>587</v>
      </c>
      <c r="N72" s="90">
        <v>3655.8333333333335</v>
      </c>
      <c r="O72" s="90">
        <v>680</v>
      </c>
      <c r="P72" s="90">
        <v>43.714285714285715</v>
      </c>
      <c r="Q72" s="57">
        <v>587</v>
      </c>
      <c r="R72" s="56">
        <v>3157.1428571428573</v>
      </c>
      <c r="S72" s="57">
        <v>680</v>
      </c>
      <c r="T72" s="56">
        <v>600.42857142857144</v>
      </c>
      <c r="U72" s="122">
        <v>587</v>
      </c>
      <c r="V72" s="122">
        <v>3052.2857142857142</v>
      </c>
      <c r="W72" s="122">
        <v>680</v>
      </c>
      <c r="X72" s="122">
        <v>1681.7142857142858</v>
      </c>
    </row>
    <row r="73" spans="1:24" ht="15" x14ac:dyDescent="0.25">
      <c r="A73" s="54">
        <v>588</v>
      </c>
      <c r="B73" s="54">
        <v>918.28571428571433</v>
      </c>
      <c r="C73" s="54">
        <v>681</v>
      </c>
      <c r="D73" s="54">
        <v>33</v>
      </c>
      <c r="E73" s="81">
        <v>588</v>
      </c>
      <c r="F73" s="82">
        <v>1241.8571428571429</v>
      </c>
      <c r="G73" s="82">
        <v>681</v>
      </c>
      <c r="H73" s="83">
        <v>31.375</v>
      </c>
      <c r="I73" s="86">
        <v>588</v>
      </c>
      <c r="J73" s="87">
        <v>1573</v>
      </c>
      <c r="K73" s="87">
        <v>681</v>
      </c>
      <c r="L73" s="87">
        <v>908.83333333333337</v>
      </c>
      <c r="M73" s="89">
        <v>588</v>
      </c>
      <c r="N73" s="90">
        <v>3512.6666666666665</v>
      </c>
      <c r="O73" s="90">
        <v>681</v>
      </c>
      <c r="P73" s="90">
        <v>52.857142857142854</v>
      </c>
      <c r="Q73" s="57">
        <v>588</v>
      </c>
      <c r="R73" s="56">
        <v>3104.2857142857142</v>
      </c>
      <c r="S73" s="57">
        <v>681</v>
      </c>
      <c r="T73" s="56">
        <v>582.28571428571433</v>
      </c>
      <c r="U73" s="122">
        <v>588</v>
      </c>
      <c r="V73" s="122">
        <v>3089.2857142857142</v>
      </c>
      <c r="W73" s="122">
        <v>681</v>
      </c>
      <c r="X73" s="122">
        <v>1535.2857142857142</v>
      </c>
    </row>
    <row r="74" spans="1:24" ht="15" x14ac:dyDescent="0.25">
      <c r="A74" s="54">
        <v>589</v>
      </c>
      <c r="B74" s="54">
        <v>881</v>
      </c>
      <c r="C74" s="54">
        <v>682</v>
      </c>
      <c r="D74" s="54">
        <v>50.571428571428569</v>
      </c>
      <c r="E74" s="81">
        <v>589</v>
      </c>
      <c r="F74" s="82">
        <v>1211.4285714285713</v>
      </c>
      <c r="G74" s="82">
        <v>682</v>
      </c>
      <c r="H74" s="83">
        <v>54.625</v>
      </c>
      <c r="I74" s="86">
        <v>589</v>
      </c>
      <c r="J74" s="87">
        <v>1625.3333333333333</v>
      </c>
      <c r="K74" s="87">
        <v>682</v>
      </c>
      <c r="L74" s="87">
        <v>883.66666666666663</v>
      </c>
      <c r="M74" s="89">
        <v>589</v>
      </c>
      <c r="N74" s="90">
        <v>3451.3333333333335</v>
      </c>
      <c r="O74" s="90">
        <v>682</v>
      </c>
      <c r="P74" s="90">
        <v>43.571428571428569</v>
      </c>
      <c r="Q74" s="57">
        <v>589</v>
      </c>
      <c r="R74" s="56">
        <v>3217.4285714285716</v>
      </c>
      <c r="S74" s="57">
        <v>682</v>
      </c>
      <c r="T74" s="56">
        <v>496</v>
      </c>
      <c r="U74" s="122">
        <v>589</v>
      </c>
      <c r="V74" s="122">
        <v>3111.1428571428573</v>
      </c>
      <c r="W74" s="122">
        <v>682</v>
      </c>
      <c r="X74" s="122">
        <v>1473.7142857142858</v>
      </c>
    </row>
    <row r="75" spans="1:24" ht="15" x14ac:dyDescent="0.25">
      <c r="A75" s="54">
        <v>590</v>
      </c>
      <c r="B75" s="54">
        <v>913.85714285714289</v>
      </c>
      <c r="C75" s="54">
        <v>683</v>
      </c>
      <c r="D75" s="54">
        <v>41</v>
      </c>
      <c r="E75" s="81">
        <v>590</v>
      </c>
      <c r="F75" s="82">
        <v>1287.5714285714287</v>
      </c>
      <c r="G75" s="82">
        <v>683</v>
      </c>
      <c r="H75" s="83">
        <v>42.125</v>
      </c>
      <c r="I75" s="86">
        <v>590</v>
      </c>
      <c r="J75" s="87">
        <v>1623.3333333333333</v>
      </c>
      <c r="K75" s="87">
        <v>683</v>
      </c>
      <c r="L75" s="87">
        <v>936.16666666666663</v>
      </c>
      <c r="M75" s="89">
        <v>590</v>
      </c>
      <c r="N75" s="90">
        <v>3630.8333333333335</v>
      </c>
      <c r="O75" s="90">
        <v>683</v>
      </c>
      <c r="P75" s="90">
        <v>84.714285714285708</v>
      </c>
      <c r="Q75" s="57">
        <v>590</v>
      </c>
      <c r="R75" s="56">
        <v>3268.2857142857142</v>
      </c>
      <c r="S75" s="57">
        <v>683</v>
      </c>
      <c r="T75" s="56">
        <v>581.14285714285711</v>
      </c>
      <c r="U75" s="122">
        <v>590</v>
      </c>
      <c r="V75" s="122">
        <v>2886.8571428571427</v>
      </c>
      <c r="W75" s="122">
        <v>683</v>
      </c>
      <c r="X75" s="122">
        <v>1407.2857142857142</v>
      </c>
    </row>
    <row r="76" spans="1:24" ht="15" x14ac:dyDescent="0.25">
      <c r="A76" s="54">
        <v>591</v>
      </c>
      <c r="B76" s="54">
        <v>1041</v>
      </c>
      <c r="C76" s="54">
        <v>684</v>
      </c>
      <c r="D76" s="54">
        <v>58.714285714285715</v>
      </c>
      <c r="E76" s="81">
        <v>591</v>
      </c>
      <c r="F76" s="82">
        <v>1334.5714285714287</v>
      </c>
      <c r="G76" s="82">
        <v>684</v>
      </c>
      <c r="H76" s="83">
        <v>59.125</v>
      </c>
      <c r="I76" s="86">
        <v>591</v>
      </c>
      <c r="J76" s="87">
        <v>1680.8333333333333</v>
      </c>
      <c r="K76" s="87">
        <v>684</v>
      </c>
      <c r="L76" s="87">
        <v>957.83333333333337</v>
      </c>
      <c r="M76" s="89">
        <v>591</v>
      </c>
      <c r="N76" s="90">
        <v>3282</v>
      </c>
      <c r="O76" s="90">
        <v>684</v>
      </c>
      <c r="P76" s="90">
        <v>62.285714285714285</v>
      </c>
      <c r="Q76" s="57">
        <v>591</v>
      </c>
      <c r="R76" s="56">
        <v>3438.2857142857142</v>
      </c>
      <c r="S76" s="57">
        <v>684</v>
      </c>
      <c r="T76" s="56">
        <v>517.42857142857144</v>
      </c>
      <c r="U76" s="122">
        <v>591</v>
      </c>
      <c r="V76" s="122">
        <v>3044.2857142857142</v>
      </c>
      <c r="W76" s="122">
        <v>684</v>
      </c>
      <c r="X76" s="122">
        <v>1599.7142857142858</v>
      </c>
    </row>
    <row r="77" spans="1:24" ht="15" x14ac:dyDescent="0.25">
      <c r="A77" s="54">
        <v>592</v>
      </c>
      <c r="B77" s="54">
        <v>1030.4285714285713</v>
      </c>
      <c r="C77" s="54">
        <v>685</v>
      </c>
      <c r="D77" s="54">
        <v>67.142857142857139</v>
      </c>
      <c r="E77" s="81">
        <v>592</v>
      </c>
      <c r="F77" s="82">
        <v>1347.8571428571429</v>
      </c>
      <c r="G77" s="82">
        <v>685</v>
      </c>
      <c r="H77" s="83">
        <v>91.625</v>
      </c>
      <c r="I77" s="86">
        <v>592</v>
      </c>
      <c r="J77" s="87">
        <v>1788.6666666666667</v>
      </c>
      <c r="K77" s="87">
        <v>685</v>
      </c>
      <c r="L77" s="87">
        <v>830.5</v>
      </c>
      <c r="M77" s="89">
        <v>592</v>
      </c>
      <c r="N77" s="90">
        <v>3230.3333333333335</v>
      </c>
      <c r="O77" s="90">
        <v>685</v>
      </c>
      <c r="P77" s="90">
        <v>50.714285714285715</v>
      </c>
      <c r="Q77" s="57">
        <v>592</v>
      </c>
      <c r="R77" s="56">
        <v>3290.4285714285716</v>
      </c>
      <c r="S77" s="57">
        <v>685</v>
      </c>
      <c r="T77" s="56">
        <v>536</v>
      </c>
      <c r="U77" s="122">
        <v>592</v>
      </c>
      <c r="V77" s="122">
        <v>3096.4285714285716</v>
      </c>
      <c r="W77" s="122">
        <v>685</v>
      </c>
      <c r="X77" s="122">
        <v>1292.8571428571429</v>
      </c>
    </row>
    <row r="78" spans="1:24" ht="15" x14ac:dyDescent="0.25">
      <c r="A78" s="54">
        <v>593</v>
      </c>
      <c r="B78" s="54">
        <v>1027</v>
      </c>
      <c r="C78" s="54">
        <v>686</v>
      </c>
      <c r="D78" s="54">
        <v>40.714285714285715</v>
      </c>
      <c r="E78" s="81">
        <v>593</v>
      </c>
      <c r="F78" s="82">
        <v>1353.4285714285713</v>
      </c>
      <c r="G78" s="82">
        <v>686</v>
      </c>
      <c r="H78" s="83">
        <v>31.75</v>
      </c>
      <c r="I78" s="86">
        <v>593</v>
      </c>
      <c r="J78" s="87">
        <v>1818.3333333333333</v>
      </c>
      <c r="K78" s="87">
        <v>686</v>
      </c>
      <c r="L78" s="87">
        <v>932.66666666666663</v>
      </c>
      <c r="M78" s="89">
        <v>593</v>
      </c>
      <c r="N78" s="90">
        <v>3250.1666666666665</v>
      </c>
      <c r="O78" s="90">
        <v>686</v>
      </c>
      <c r="P78" s="90">
        <v>52.571428571428569</v>
      </c>
      <c r="Q78" s="57">
        <v>593</v>
      </c>
      <c r="R78" s="56">
        <v>3272.2857142857142</v>
      </c>
      <c r="S78" s="57">
        <v>686</v>
      </c>
      <c r="T78" s="56">
        <v>447.57142857142856</v>
      </c>
      <c r="U78" s="122">
        <v>593</v>
      </c>
      <c r="V78" s="122">
        <v>3098.7142857142858</v>
      </c>
      <c r="W78" s="122">
        <v>686</v>
      </c>
      <c r="X78" s="122">
        <v>1280.4285714285713</v>
      </c>
    </row>
    <row r="79" spans="1:24" ht="15" x14ac:dyDescent="0.25">
      <c r="A79" s="54">
        <v>594</v>
      </c>
      <c r="B79" s="54">
        <v>1025.2857142857142</v>
      </c>
      <c r="C79" s="54">
        <v>687</v>
      </c>
      <c r="D79" s="54">
        <v>74.571428571428569</v>
      </c>
      <c r="E79" s="81">
        <v>594</v>
      </c>
      <c r="F79" s="82">
        <v>1387.7142857142858</v>
      </c>
      <c r="G79" s="82">
        <v>687</v>
      </c>
      <c r="H79" s="83">
        <v>56.5</v>
      </c>
      <c r="I79" s="86">
        <v>594</v>
      </c>
      <c r="J79" s="87">
        <v>1804</v>
      </c>
      <c r="K79" s="87">
        <v>687</v>
      </c>
      <c r="L79" s="87">
        <v>835.16666666666663</v>
      </c>
      <c r="M79" s="89">
        <v>594</v>
      </c>
      <c r="N79" s="90">
        <v>3145.6666666666665</v>
      </c>
      <c r="O79" s="90">
        <v>687</v>
      </c>
      <c r="P79" s="90">
        <v>54.428571428571431</v>
      </c>
      <c r="Q79" s="57">
        <v>594</v>
      </c>
      <c r="R79" s="56">
        <v>3388.4285714285716</v>
      </c>
      <c r="S79" s="57">
        <v>687</v>
      </c>
      <c r="T79" s="56">
        <v>548.28571428571433</v>
      </c>
      <c r="U79" s="122">
        <v>594</v>
      </c>
      <c r="V79" s="122">
        <v>3171.1428571428573</v>
      </c>
      <c r="W79" s="122">
        <v>687</v>
      </c>
      <c r="X79" s="122">
        <v>1271.8571428571429</v>
      </c>
    </row>
    <row r="80" spans="1:24" ht="15" x14ac:dyDescent="0.25">
      <c r="A80" s="54">
        <v>595</v>
      </c>
      <c r="B80" s="54">
        <v>1047.8571428571429</v>
      </c>
      <c r="C80" s="54">
        <v>688</v>
      </c>
      <c r="D80" s="54">
        <v>45.857142857142854</v>
      </c>
      <c r="E80" s="81">
        <v>595</v>
      </c>
      <c r="F80" s="82">
        <v>1326.7142857142858</v>
      </c>
      <c r="G80" s="82">
        <v>688</v>
      </c>
      <c r="H80" s="83">
        <v>47.375</v>
      </c>
      <c r="I80" s="86">
        <v>595</v>
      </c>
      <c r="J80" s="87">
        <v>2067.6666666666665</v>
      </c>
      <c r="K80" s="87">
        <v>688</v>
      </c>
      <c r="L80" s="87">
        <v>887.5</v>
      </c>
      <c r="M80" s="89">
        <v>595</v>
      </c>
      <c r="N80" s="90">
        <v>3205.5</v>
      </c>
      <c r="O80" s="90">
        <v>688</v>
      </c>
      <c r="P80" s="90">
        <v>40.142857142857146</v>
      </c>
      <c r="Q80" s="57">
        <v>595</v>
      </c>
      <c r="R80" s="56">
        <v>3599</v>
      </c>
      <c r="S80" s="57">
        <v>688</v>
      </c>
      <c r="T80" s="56">
        <v>569.57142857142856</v>
      </c>
      <c r="U80" s="122">
        <v>595</v>
      </c>
      <c r="V80" s="122">
        <v>3166.2857142857142</v>
      </c>
      <c r="W80" s="122">
        <v>688</v>
      </c>
      <c r="X80" s="122">
        <v>1387.8571428571429</v>
      </c>
    </row>
    <row r="81" spans="1:24" ht="15" x14ac:dyDescent="0.25">
      <c r="A81" s="54">
        <v>596</v>
      </c>
      <c r="B81" s="54">
        <v>1030.5714285714287</v>
      </c>
      <c r="C81" s="54">
        <v>689</v>
      </c>
      <c r="D81" s="54">
        <v>40.428571428571431</v>
      </c>
      <c r="E81" s="81">
        <v>596</v>
      </c>
      <c r="F81" s="82">
        <v>1177.2857142857142</v>
      </c>
      <c r="G81" s="82">
        <v>689</v>
      </c>
      <c r="H81" s="83">
        <v>67.875</v>
      </c>
      <c r="I81" s="86">
        <v>596</v>
      </c>
      <c r="J81" s="87">
        <v>1983.8333333333333</v>
      </c>
      <c r="K81" s="87">
        <v>689</v>
      </c>
      <c r="L81" s="87">
        <v>834.66666666666663</v>
      </c>
      <c r="M81" s="89">
        <v>596</v>
      </c>
      <c r="N81" s="90">
        <v>2987.8333333333335</v>
      </c>
      <c r="O81" s="90">
        <v>689</v>
      </c>
      <c r="P81" s="90">
        <v>52.857142857142854</v>
      </c>
      <c r="Q81" s="57">
        <v>596</v>
      </c>
      <c r="R81" s="56">
        <v>3628.1428571428573</v>
      </c>
      <c r="S81" s="57">
        <v>689</v>
      </c>
      <c r="T81" s="56">
        <v>487.57142857142856</v>
      </c>
      <c r="U81" s="122">
        <v>596</v>
      </c>
      <c r="V81" s="122">
        <v>3242.4285714285716</v>
      </c>
      <c r="W81" s="122">
        <v>689</v>
      </c>
      <c r="X81" s="122">
        <v>1231.8571428571429</v>
      </c>
    </row>
    <row r="82" spans="1:24" ht="15" x14ac:dyDescent="0.25">
      <c r="A82" s="54">
        <v>597</v>
      </c>
      <c r="B82" s="54">
        <v>1025.4285714285713</v>
      </c>
      <c r="C82" s="54">
        <v>690</v>
      </c>
      <c r="D82" s="54">
        <v>40</v>
      </c>
      <c r="E82" s="81">
        <v>597</v>
      </c>
      <c r="F82" s="82">
        <v>1277.8571428571429</v>
      </c>
      <c r="G82" s="82">
        <v>690</v>
      </c>
      <c r="H82" s="83">
        <v>48.25</v>
      </c>
      <c r="I82" s="86">
        <v>597</v>
      </c>
      <c r="J82" s="87">
        <v>2005.5</v>
      </c>
      <c r="K82" s="87">
        <v>690</v>
      </c>
      <c r="L82" s="87">
        <v>784.16666666666663</v>
      </c>
      <c r="M82" s="89">
        <v>597</v>
      </c>
      <c r="N82" s="90">
        <v>2794.8333333333335</v>
      </c>
      <c r="O82" s="90">
        <v>690</v>
      </c>
      <c r="P82" s="90">
        <v>92</v>
      </c>
      <c r="Q82" s="57">
        <v>597</v>
      </c>
      <c r="R82" s="56">
        <v>3527.2857142857142</v>
      </c>
      <c r="S82" s="57">
        <v>690</v>
      </c>
      <c r="T82" s="56">
        <v>467.14285714285717</v>
      </c>
      <c r="U82" s="122">
        <v>597</v>
      </c>
      <c r="V82" s="122">
        <v>3387.2857142857142</v>
      </c>
      <c r="W82" s="122">
        <v>690</v>
      </c>
      <c r="X82" s="122">
        <v>1183.8571428571429</v>
      </c>
    </row>
    <row r="83" spans="1:24" ht="15" x14ac:dyDescent="0.25">
      <c r="A83" s="54">
        <v>598</v>
      </c>
      <c r="B83" s="54">
        <v>1016.2857142857143</v>
      </c>
      <c r="C83" s="54">
        <v>691</v>
      </c>
      <c r="D83" s="54">
        <v>27.857142857142858</v>
      </c>
      <c r="E83" s="81">
        <v>598</v>
      </c>
      <c r="F83" s="82">
        <v>1208.5714285714287</v>
      </c>
      <c r="G83" s="82">
        <v>691</v>
      </c>
      <c r="H83" s="83">
        <v>51.5</v>
      </c>
      <c r="I83" s="86">
        <v>598</v>
      </c>
      <c r="J83" s="87">
        <v>2011.5</v>
      </c>
      <c r="K83" s="87">
        <v>691</v>
      </c>
      <c r="L83" s="87">
        <v>763.5</v>
      </c>
      <c r="M83" s="89">
        <v>598</v>
      </c>
      <c r="N83" s="90">
        <v>2852.8333333333335</v>
      </c>
      <c r="O83" s="90">
        <v>691</v>
      </c>
      <c r="P83" s="90">
        <v>53.571428571428569</v>
      </c>
      <c r="Q83" s="57">
        <v>598</v>
      </c>
      <c r="R83" s="56">
        <v>3463.8571428571427</v>
      </c>
      <c r="S83" s="57">
        <v>691</v>
      </c>
      <c r="T83" s="56">
        <v>488.42857142857144</v>
      </c>
      <c r="U83" s="122">
        <v>598</v>
      </c>
      <c r="V83" s="122">
        <v>3261.4285714285716</v>
      </c>
      <c r="W83" s="122">
        <v>691</v>
      </c>
      <c r="X83" s="122">
        <v>1186.8571428571429</v>
      </c>
    </row>
    <row r="84" spans="1:24" ht="15" x14ac:dyDescent="0.25">
      <c r="A84" s="54">
        <v>599</v>
      </c>
      <c r="B84" s="54">
        <v>888.85714285714289</v>
      </c>
      <c r="C84" s="54">
        <v>692</v>
      </c>
      <c r="D84" s="54">
        <v>67</v>
      </c>
      <c r="E84" s="81">
        <v>599</v>
      </c>
      <c r="F84" s="82">
        <v>1314.8571428571429</v>
      </c>
      <c r="G84" s="82">
        <v>692</v>
      </c>
      <c r="H84" s="83">
        <v>51.5</v>
      </c>
      <c r="I84" s="86">
        <v>599</v>
      </c>
      <c r="J84" s="87">
        <v>2144.8333333333335</v>
      </c>
      <c r="K84" s="87">
        <v>692</v>
      </c>
      <c r="L84" s="87">
        <v>732.66666666666663</v>
      </c>
      <c r="M84" s="89">
        <v>599</v>
      </c>
      <c r="N84" s="90">
        <v>2724.1666666666665</v>
      </c>
      <c r="O84" s="90">
        <v>692</v>
      </c>
      <c r="P84" s="90">
        <v>55.714285714285715</v>
      </c>
      <c r="Q84" s="57">
        <v>599</v>
      </c>
      <c r="R84" s="56">
        <v>3346.5714285714284</v>
      </c>
      <c r="S84" s="57">
        <v>692</v>
      </c>
      <c r="T84" s="56">
        <v>421</v>
      </c>
      <c r="U84" s="122">
        <v>599</v>
      </c>
      <c r="V84" s="122">
        <v>3238.4285714285716</v>
      </c>
      <c r="W84" s="122">
        <v>692</v>
      </c>
      <c r="X84" s="122">
        <v>1193.5714285714287</v>
      </c>
    </row>
    <row r="85" spans="1:24" ht="15" x14ac:dyDescent="0.25">
      <c r="A85" s="54">
        <v>600</v>
      </c>
      <c r="B85" s="54">
        <v>970.42857142857144</v>
      </c>
      <c r="C85" s="54">
        <v>693</v>
      </c>
      <c r="D85" s="54">
        <v>64</v>
      </c>
      <c r="E85" s="81">
        <v>600</v>
      </c>
      <c r="F85" s="82">
        <v>1241.5714285714287</v>
      </c>
      <c r="G85" s="82">
        <v>693</v>
      </c>
      <c r="H85" s="83">
        <v>74.25</v>
      </c>
      <c r="I85" s="86">
        <v>600</v>
      </c>
      <c r="J85" s="87">
        <v>1881.5</v>
      </c>
      <c r="K85" s="87">
        <v>693</v>
      </c>
      <c r="L85" s="87">
        <v>764.66666666666663</v>
      </c>
      <c r="M85" s="89">
        <v>600</v>
      </c>
      <c r="N85" s="90">
        <v>2699.8333333333335</v>
      </c>
      <c r="O85" s="90">
        <v>693</v>
      </c>
      <c r="P85" s="90">
        <v>60.714285714285715</v>
      </c>
      <c r="Q85" s="57">
        <v>600</v>
      </c>
      <c r="R85" s="56">
        <v>3343.1428571428573</v>
      </c>
      <c r="S85" s="57">
        <v>693</v>
      </c>
      <c r="T85" s="56">
        <v>440</v>
      </c>
      <c r="U85" s="122">
        <v>600</v>
      </c>
      <c r="V85" s="122">
        <v>3183.4285714285716</v>
      </c>
      <c r="W85" s="122">
        <v>693</v>
      </c>
      <c r="X85" s="122">
        <v>1053.8571428571429</v>
      </c>
    </row>
    <row r="86" spans="1:24" ht="15" x14ac:dyDescent="0.25">
      <c r="A86" s="54">
        <v>601</v>
      </c>
      <c r="B86" s="54">
        <v>950.28571428571433</v>
      </c>
      <c r="C86" s="54">
        <v>694</v>
      </c>
      <c r="D86" s="54">
        <v>75.142857142857139</v>
      </c>
      <c r="E86" s="81">
        <v>601</v>
      </c>
      <c r="F86" s="82">
        <v>1180.8571428571429</v>
      </c>
      <c r="G86" s="82">
        <v>694</v>
      </c>
      <c r="H86" s="83">
        <v>58.375</v>
      </c>
      <c r="I86" s="86">
        <v>601</v>
      </c>
      <c r="J86" s="87">
        <v>2006.5</v>
      </c>
      <c r="K86" s="87">
        <v>694</v>
      </c>
      <c r="L86" s="87">
        <v>811.5</v>
      </c>
      <c r="M86" s="89">
        <v>601</v>
      </c>
      <c r="N86" s="90">
        <v>2561</v>
      </c>
      <c r="O86" s="90">
        <v>694</v>
      </c>
      <c r="P86" s="90">
        <v>52</v>
      </c>
      <c r="Q86" s="57">
        <v>601</v>
      </c>
      <c r="R86" s="56">
        <v>3477.5714285714284</v>
      </c>
      <c r="S86" s="57">
        <v>694</v>
      </c>
      <c r="T86" s="56">
        <v>416.85714285714283</v>
      </c>
      <c r="U86" s="122">
        <v>601</v>
      </c>
      <c r="V86" s="122">
        <v>3133.5714285714284</v>
      </c>
      <c r="W86" s="122">
        <v>694</v>
      </c>
      <c r="X86" s="122">
        <v>1177.8571428571429</v>
      </c>
    </row>
    <row r="87" spans="1:24" ht="15" x14ac:dyDescent="0.25">
      <c r="A87" s="54">
        <v>602</v>
      </c>
      <c r="B87" s="54">
        <v>988.42857142857144</v>
      </c>
      <c r="C87" s="54">
        <v>695</v>
      </c>
      <c r="D87" s="54">
        <v>89.285714285714292</v>
      </c>
      <c r="E87" s="81">
        <v>602</v>
      </c>
      <c r="F87" s="82">
        <v>1186.8571428571429</v>
      </c>
      <c r="G87" s="82">
        <v>695</v>
      </c>
      <c r="H87" s="83">
        <v>28.125</v>
      </c>
      <c r="I87" s="86">
        <v>602</v>
      </c>
      <c r="J87" s="87">
        <v>2097.6666666666665</v>
      </c>
      <c r="K87" s="87">
        <v>695</v>
      </c>
      <c r="L87" s="87">
        <v>843.66666666666663</v>
      </c>
      <c r="M87" s="89">
        <v>602</v>
      </c>
      <c r="N87" s="90">
        <v>2522</v>
      </c>
      <c r="O87" s="90">
        <v>695</v>
      </c>
      <c r="P87" s="90">
        <v>49.285714285714285</v>
      </c>
      <c r="Q87" s="57">
        <v>602</v>
      </c>
      <c r="R87" s="56">
        <v>3480.7142857142858</v>
      </c>
      <c r="S87" s="57">
        <v>695</v>
      </c>
      <c r="T87" s="56">
        <v>489.28571428571428</v>
      </c>
      <c r="U87" s="122">
        <v>602</v>
      </c>
      <c r="V87" s="122">
        <v>3303.4285714285716</v>
      </c>
      <c r="W87" s="122">
        <v>695</v>
      </c>
      <c r="X87" s="122">
        <v>1114.5714285714287</v>
      </c>
    </row>
    <row r="88" spans="1:24" ht="15" x14ac:dyDescent="0.25">
      <c r="A88" s="54">
        <v>603</v>
      </c>
      <c r="B88" s="54">
        <v>808.14285714285711</v>
      </c>
      <c r="C88" s="54">
        <v>696</v>
      </c>
      <c r="D88" s="54">
        <v>39</v>
      </c>
      <c r="E88" s="81">
        <v>603</v>
      </c>
      <c r="F88" s="82">
        <v>1048.1428571428571</v>
      </c>
      <c r="G88" s="82">
        <v>696</v>
      </c>
      <c r="H88" s="83">
        <v>56.375</v>
      </c>
      <c r="I88" s="86">
        <v>603</v>
      </c>
      <c r="J88" s="87">
        <v>1792.5</v>
      </c>
      <c r="K88" s="87">
        <v>696</v>
      </c>
      <c r="L88" s="87">
        <v>798.5</v>
      </c>
      <c r="M88" s="89">
        <v>603</v>
      </c>
      <c r="N88" s="90">
        <v>2189.6666666666665</v>
      </c>
      <c r="O88" s="90">
        <v>696</v>
      </c>
      <c r="P88" s="90">
        <v>92.857142857142861</v>
      </c>
      <c r="Q88" s="57">
        <v>603</v>
      </c>
      <c r="R88" s="56">
        <v>3277.8571428571427</v>
      </c>
      <c r="S88" s="57">
        <v>696</v>
      </c>
      <c r="T88" s="56">
        <v>355.71428571428572</v>
      </c>
      <c r="U88" s="122">
        <v>603</v>
      </c>
      <c r="V88" s="122">
        <v>3241.4285714285716</v>
      </c>
      <c r="W88" s="122">
        <v>696</v>
      </c>
      <c r="X88" s="122">
        <v>1113.1428571428571</v>
      </c>
    </row>
    <row r="89" spans="1:24" ht="15" x14ac:dyDescent="0.25">
      <c r="A89" s="54">
        <v>604</v>
      </c>
      <c r="B89" s="54">
        <v>669.14285714285711</v>
      </c>
      <c r="C89" s="54">
        <v>697</v>
      </c>
      <c r="D89" s="54">
        <v>32.428571428571431</v>
      </c>
      <c r="E89" s="81">
        <v>604</v>
      </c>
      <c r="F89" s="82">
        <v>1045</v>
      </c>
      <c r="G89" s="82">
        <v>697</v>
      </c>
      <c r="H89" s="83">
        <v>73.25</v>
      </c>
      <c r="I89" s="86">
        <v>604</v>
      </c>
      <c r="J89" s="87">
        <v>1913.8333333333333</v>
      </c>
      <c r="K89" s="87">
        <v>697</v>
      </c>
      <c r="L89" s="87">
        <v>729.66666666666663</v>
      </c>
      <c r="M89" s="89">
        <v>604</v>
      </c>
      <c r="N89" s="90">
        <v>2346.3333333333335</v>
      </c>
      <c r="O89" s="90">
        <v>697</v>
      </c>
      <c r="P89" s="90">
        <v>93.285714285714292</v>
      </c>
      <c r="Q89" s="57">
        <v>604</v>
      </c>
      <c r="R89" s="56">
        <v>3223.2857142857142</v>
      </c>
      <c r="S89" s="57">
        <v>697</v>
      </c>
      <c r="T89" s="56">
        <v>449.28571428571428</v>
      </c>
      <c r="U89" s="122">
        <v>604</v>
      </c>
      <c r="V89" s="122">
        <v>3022.4285714285716</v>
      </c>
      <c r="W89" s="122">
        <v>697</v>
      </c>
      <c r="X89" s="122">
        <v>1033.5714285714287</v>
      </c>
    </row>
    <row r="90" spans="1:24" ht="15" x14ac:dyDescent="0.25">
      <c r="A90" s="54">
        <v>605</v>
      </c>
      <c r="B90" s="54">
        <v>788.85714285714289</v>
      </c>
      <c r="C90" s="54">
        <v>698</v>
      </c>
      <c r="D90" s="54">
        <v>54.428571428571431</v>
      </c>
      <c r="E90" s="81">
        <v>605</v>
      </c>
      <c r="F90" s="82">
        <v>909.85714285714289</v>
      </c>
      <c r="G90" s="82">
        <v>698</v>
      </c>
      <c r="H90" s="83">
        <v>49.75</v>
      </c>
      <c r="I90" s="86">
        <v>605</v>
      </c>
      <c r="J90" s="87">
        <v>1690.5</v>
      </c>
      <c r="K90" s="87">
        <v>698</v>
      </c>
      <c r="L90" s="87">
        <v>843.16666666666663</v>
      </c>
      <c r="M90" s="89">
        <v>605</v>
      </c>
      <c r="N90" s="90">
        <v>2133.1666666666665</v>
      </c>
      <c r="O90" s="90">
        <v>698</v>
      </c>
      <c r="P90" s="90">
        <v>57.571428571428569</v>
      </c>
      <c r="Q90" s="57">
        <v>605</v>
      </c>
      <c r="R90" s="56">
        <v>3137.2857142857142</v>
      </c>
      <c r="S90" s="57">
        <v>698</v>
      </c>
      <c r="T90" s="56">
        <v>404.57142857142856</v>
      </c>
      <c r="U90" s="122">
        <v>605</v>
      </c>
      <c r="V90" s="122">
        <v>2987</v>
      </c>
      <c r="W90" s="122">
        <v>698</v>
      </c>
      <c r="X90" s="122">
        <v>1043.2857142857142</v>
      </c>
    </row>
    <row r="91" spans="1:24" ht="15" x14ac:dyDescent="0.25">
      <c r="A91" s="54">
        <v>606</v>
      </c>
      <c r="B91" s="54">
        <v>743.28571428571433</v>
      </c>
      <c r="C91" s="54">
        <v>699</v>
      </c>
      <c r="D91" s="54">
        <v>56.142857142857146</v>
      </c>
      <c r="E91" s="81">
        <v>606</v>
      </c>
      <c r="F91" s="82">
        <v>954</v>
      </c>
      <c r="G91" s="82">
        <v>699</v>
      </c>
      <c r="H91" s="83">
        <v>52.125</v>
      </c>
      <c r="I91" s="86">
        <v>606</v>
      </c>
      <c r="J91" s="87">
        <v>1898.8333333333333</v>
      </c>
      <c r="K91" s="87">
        <v>699</v>
      </c>
      <c r="L91" s="87">
        <v>660.5</v>
      </c>
      <c r="M91" s="89">
        <v>606</v>
      </c>
      <c r="N91" s="90">
        <v>2153.5</v>
      </c>
      <c r="O91" s="90">
        <v>699</v>
      </c>
      <c r="P91" s="90">
        <v>63.857142857142854</v>
      </c>
      <c r="Q91" s="57">
        <v>606</v>
      </c>
      <c r="R91" s="56">
        <v>3284.7142857142858</v>
      </c>
      <c r="S91" s="57">
        <v>699</v>
      </c>
      <c r="T91" s="56">
        <v>315.14285714285717</v>
      </c>
      <c r="U91" s="122">
        <v>606</v>
      </c>
      <c r="V91" s="122">
        <v>3085</v>
      </c>
      <c r="W91" s="122">
        <v>699</v>
      </c>
      <c r="X91" s="122">
        <v>1028.8571428571429</v>
      </c>
    </row>
    <row r="92" spans="1:24" ht="15" x14ac:dyDescent="0.25">
      <c r="A92" s="54">
        <v>607</v>
      </c>
      <c r="B92" s="54">
        <v>579.71428571428567</v>
      </c>
      <c r="C92" s="54">
        <v>700</v>
      </c>
      <c r="D92" s="54">
        <v>30</v>
      </c>
      <c r="E92" s="81">
        <v>607</v>
      </c>
      <c r="F92" s="82">
        <v>871</v>
      </c>
      <c r="G92" s="82">
        <v>700</v>
      </c>
      <c r="H92" s="83">
        <v>39.375</v>
      </c>
      <c r="I92" s="86">
        <v>607</v>
      </c>
      <c r="J92" s="87">
        <v>1887.5</v>
      </c>
      <c r="K92" s="87">
        <v>700</v>
      </c>
      <c r="L92" s="87">
        <v>683</v>
      </c>
      <c r="M92" s="89">
        <v>607</v>
      </c>
      <c r="N92" s="90">
        <v>2225.5</v>
      </c>
      <c r="O92" s="90">
        <v>700</v>
      </c>
      <c r="P92" s="90">
        <v>43.714285714285715</v>
      </c>
      <c r="Q92" s="57">
        <v>607</v>
      </c>
      <c r="R92" s="56">
        <v>3033</v>
      </c>
      <c r="S92" s="57">
        <v>700</v>
      </c>
      <c r="T92" s="56">
        <v>383.57142857142856</v>
      </c>
      <c r="U92" s="122">
        <v>607</v>
      </c>
      <c r="V92" s="122">
        <v>3146.8571428571427</v>
      </c>
      <c r="W92" s="122">
        <v>700</v>
      </c>
      <c r="X92" s="122">
        <v>919.71428571428567</v>
      </c>
    </row>
    <row r="93" spans="1:24" ht="15" x14ac:dyDescent="0.25">
      <c r="A93" s="54">
        <v>608</v>
      </c>
      <c r="B93" s="54">
        <v>512.28571428571433</v>
      </c>
      <c r="C93" s="54"/>
      <c r="D93" s="54"/>
      <c r="E93" s="81">
        <v>608</v>
      </c>
      <c r="F93" s="82">
        <v>888.28571428571433</v>
      </c>
      <c r="G93" s="82"/>
      <c r="H93" s="82"/>
      <c r="I93" s="86">
        <v>608</v>
      </c>
      <c r="J93" s="87">
        <v>1855.5</v>
      </c>
      <c r="K93" s="87"/>
      <c r="L93" s="87"/>
      <c r="M93" s="89">
        <v>608</v>
      </c>
      <c r="N93" s="90">
        <v>1826.6666666666667</v>
      </c>
      <c r="O93" s="90">
        <v>701</v>
      </c>
      <c r="Q93" s="57">
        <v>608</v>
      </c>
      <c r="R93" s="56">
        <v>2842</v>
      </c>
      <c r="T93" s="56"/>
      <c r="U93" s="122">
        <v>608</v>
      </c>
      <c r="V93" s="122">
        <v>3044.2857142857142</v>
      </c>
    </row>
    <row r="94" spans="1:24" ht="15" x14ac:dyDescent="0.25">
      <c r="A94" s="54">
        <v>609</v>
      </c>
      <c r="B94" s="54">
        <v>431</v>
      </c>
      <c r="C94" s="54"/>
      <c r="D94" s="54"/>
      <c r="E94" s="81">
        <v>609</v>
      </c>
      <c r="F94" s="82">
        <v>791.85714285714289</v>
      </c>
      <c r="G94" s="82"/>
      <c r="H94" s="82"/>
      <c r="I94" s="86">
        <v>609</v>
      </c>
      <c r="J94" s="87">
        <v>1638</v>
      </c>
      <c r="K94" s="87"/>
      <c r="L94" s="87"/>
      <c r="M94" s="89">
        <v>609</v>
      </c>
      <c r="N94" s="90">
        <v>1741.5</v>
      </c>
      <c r="O94" s="90">
        <v>702</v>
      </c>
      <c r="Q94" s="57">
        <v>609</v>
      </c>
      <c r="R94" s="56">
        <v>3033.2857142857142</v>
      </c>
      <c r="T94" s="56"/>
      <c r="U94" s="122">
        <v>609</v>
      </c>
      <c r="V94" s="122">
        <v>3000.7142857142858</v>
      </c>
    </row>
    <row r="95" spans="1:24" ht="15" x14ac:dyDescent="0.25">
      <c r="A95" s="54">
        <v>610</v>
      </c>
      <c r="B95" s="54">
        <v>485.14285714285717</v>
      </c>
      <c r="C95" s="54"/>
      <c r="D95" s="54"/>
      <c r="E95" s="81">
        <v>610</v>
      </c>
      <c r="F95" s="82">
        <v>736.42857142857144</v>
      </c>
      <c r="G95" s="82"/>
      <c r="H95" s="82"/>
      <c r="I95" s="86">
        <v>610</v>
      </c>
      <c r="J95" s="87">
        <v>1617.5</v>
      </c>
      <c r="K95" s="87"/>
      <c r="L95" s="87"/>
      <c r="M95" s="89">
        <v>610</v>
      </c>
      <c r="N95" s="90">
        <v>1667.3333333333333</v>
      </c>
      <c r="O95" s="90">
        <v>703</v>
      </c>
      <c r="Q95" s="57">
        <v>610</v>
      </c>
      <c r="R95" s="56">
        <v>3131.7142857142858</v>
      </c>
      <c r="T95" s="56"/>
      <c r="U95" s="122">
        <v>610</v>
      </c>
      <c r="V95" s="122">
        <v>2747.7142857142858</v>
      </c>
    </row>
    <row r="96" spans="1:24" ht="15" x14ac:dyDescent="0.25">
      <c r="A96" s="54">
        <v>611</v>
      </c>
      <c r="B96" s="54">
        <v>426.14285714285717</v>
      </c>
      <c r="C96" s="54"/>
      <c r="D96" s="54"/>
      <c r="E96" s="81">
        <v>611</v>
      </c>
      <c r="F96" s="82">
        <v>652.28571428571433</v>
      </c>
      <c r="G96" s="82"/>
      <c r="H96" s="82"/>
      <c r="I96" s="86">
        <v>611</v>
      </c>
      <c r="J96" s="87">
        <v>1750.8333333333333</v>
      </c>
      <c r="K96" s="87"/>
      <c r="L96" s="87"/>
      <c r="M96" s="89">
        <v>611</v>
      </c>
      <c r="N96" s="90">
        <v>1620.8333333333333</v>
      </c>
      <c r="O96" s="90">
        <v>704</v>
      </c>
      <c r="Q96" s="57">
        <v>611</v>
      </c>
      <c r="R96" s="56">
        <v>2987</v>
      </c>
      <c r="T96" s="56"/>
      <c r="U96" s="122">
        <v>611</v>
      </c>
      <c r="V96" s="122">
        <v>3053</v>
      </c>
    </row>
    <row r="97" spans="1:22" ht="15" x14ac:dyDescent="0.25">
      <c r="A97" s="54">
        <v>612</v>
      </c>
      <c r="B97" s="54">
        <v>394</v>
      </c>
      <c r="C97" s="54"/>
      <c r="D97" s="54"/>
      <c r="E97" s="81">
        <v>612</v>
      </c>
      <c r="F97" s="82">
        <v>695.57142857142856</v>
      </c>
      <c r="G97" s="82"/>
      <c r="H97" s="82"/>
      <c r="I97" s="86">
        <v>612</v>
      </c>
      <c r="J97" s="87">
        <v>1599.8333333333333</v>
      </c>
      <c r="K97" s="87"/>
      <c r="L97" s="87"/>
      <c r="M97" s="89">
        <v>612</v>
      </c>
      <c r="N97" s="90">
        <v>1625</v>
      </c>
      <c r="O97" s="90">
        <v>705</v>
      </c>
      <c r="Q97" s="57">
        <v>612</v>
      </c>
      <c r="R97" s="56">
        <v>2883.7142857142858</v>
      </c>
      <c r="T97" s="56"/>
      <c r="U97" s="122">
        <v>612</v>
      </c>
      <c r="V97" s="122">
        <v>2930.5714285714284</v>
      </c>
    </row>
    <row r="98" spans="1:22" ht="15" x14ac:dyDescent="0.25">
      <c r="A98" s="54">
        <v>613</v>
      </c>
      <c r="B98" s="54">
        <v>279.85714285714283</v>
      </c>
      <c r="C98" s="54"/>
      <c r="D98" s="54"/>
      <c r="E98" s="81">
        <v>613</v>
      </c>
      <c r="F98" s="82">
        <v>710.57142857142856</v>
      </c>
      <c r="G98" s="82"/>
      <c r="H98" s="82"/>
      <c r="I98" s="86">
        <v>613</v>
      </c>
      <c r="J98" s="87">
        <v>1475</v>
      </c>
      <c r="K98" s="87"/>
      <c r="L98" s="87"/>
      <c r="M98" s="89">
        <v>613</v>
      </c>
      <c r="N98" s="90">
        <v>1625.8333333333333</v>
      </c>
      <c r="O98" s="90">
        <v>706</v>
      </c>
      <c r="Q98" s="57">
        <v>613</v>
      </c>
      <c r="R98" s="56">
        <v>2638.2857142857142</v>
      </c>
      <c r="T98" s="56"/>
      <c r="U98" s="122">
        <v>613</v>
      </c>
      <c r="V98" s="122">
        <v>2795.2857142857142</v>
      </c>
    </row>
    <row r="99" spans="1:22" ht="15" x14ac:dyDescent="0.25">
      <c r="A99" s="54">
        <v>614</v>
      </c>
      <c r="B99" s="54">
        <v>378</v>
      </c>
      <c r="C99" s="54"/>
      <c r="D99" s="54"/>
      <c r="E99" s="81">
        <v>614</v>
      </c>
      <c r="F99" s="82">
        <v>582.42857142857144</v>
      </c>
      <c r="G99" s="82"/>
      <c r="H99" s="82"/>
      <c r="I99" s="86">
        <v>614</v>
      </c>
      <c r="J99" s="87">
        <v>1457.5</v>
      </c>
      <c r="K99" s="87"/>
      <c r="L99" s="87"/>
      <c r="M99" s="89">
        <v>614</v>
      </c>
      <c r="N99" s="90">
        <v>1416.8333333333333</v>
      </c>
      <c r="O99" s="90">
        <v>707</v>
      </c>
      <c r="Q99" s="57">
        <v>614</v>
      </c>
      <c r="R99" s="56">
        <v>2787.2857142857142</v>
      </c>
      <c r="T99" s="56"/>
      <c r="U99" s="122">
        <v>614</v>
      </c>
      <c r="V99" s="122">
        <v>2873.5714285714284</v>
      </c>
    </row>
    <row r="100" spans="1:22" ht="15" x14ac:dyDescent="0.25">
      <c r="A100" s="54">
        <v>615</v>
      </c>
      <c r="B100" s="54">
        <v>298.42857142857144</v>
      </c>
      <c r="C100" s="54"/>
      <c r="D100" s="54"/>
      <c r="E100" s="81">
        <v>615</v>
      </c>
      <c r="F100" s="82">
        <v>554.85714285714289</v>
      </c>
      <c r="G100" s="82"/>
      <c r="H100" s="82"/>
      <c r="I100" s="86">
        <v>615</v>
      </c>
      <c r="J100" s="87">
        <v>1376</v>
      </c>
      <c r="K100" s="87"/>
      <c r="L100" s="87"/>
      <c r="M100" s="89">
        <v>615</v>
      </c>
      <c r="N100" s="90">
        <v>1479</v>
      </c>
      <c r="O100" s="90">
        <v>708</v>
      </c>
      <c r="Q100" s="57">
        <v>615</v>
      </c>
      <c r="R100" s="56">
        <v>2901</v>
      </c>
      <c r="T100" s="56"/>
      <c r="U100" s="122">
        <v>615</v>
      </c>
      <c r="V100" s="122">
        <v>2652.1428571428573</v>
      </c>
    </row>
    <row r="101" spans="1:22" ht="15" x14ac:dyDescent="0.25">
      <c r="A101" s="54">
        <v>616</v>
      </c>
      <c r="B101" s="54">
        <v>305</v>
      </c>
      <c r="C101" s="54"/>
      <c r="D101" s="54"/>
      <c r="E101" s="81">
        <v>616</v>
      </c>
      <c r="F101" s="82">
        <v>577.71428571428567</v>
      </c>
      <c r="G101" s="82"/>
      <c r="H101" s="82"/>
      <c r="I101" s="86">
        <v>616</v>
      </c>
      <c r="J101" s="87">
        <v>1359.3333333333333</v>
      </c>
      <c r="K101" s="87"/>
      <c r="L101" s="87"/>
      <c r="M101" s="89">
        <v>616</v>
      </c>
      <c r="N101" s="90">
        <v>1370.6666666666667</v>
      </c>
      <c r="O101" s="90">
        <v>709</v>
      </c>
      <c r="Q101" s="57">
        <v>616</v>
      </c>
      <c r="R101" s="56">
        <v>2573.2857142857142</v>
      </c>
      <c r="T101" s="56"/>
      <c r="U101" s="122">
        <v>616</v>
      </c>
      <c r="V101" s="122">
        <v>2507.7142857142858</v>
      </c>
    </row>
    <row r="102" spans="1:22" ht="15" x14ac:dyDescent="0.25">
      <c r="A102" s="54">
        <v>617</v>
      </c>
      <c r="B102" s="54">
        <v>248</v>
      </c>
      <c r="C102" s="54"/>
      <c r="D102" s="54"/>
      <c r="E102" s="81">
        <v>617</v>
      </c>
      <c r="F102" s="82">
        <v>504.14285714285717</v>
      </c>
      <c r="G102" s="82"/>
      <c r="H102" s="82"/>
      <c r="I102" s="86">
        <v>617</v>
      </c>
      <c r="J102" s="87">
        <v>1441</v>
      </c>
      <c r="K102" s="87"/>
      <c r="L102" s="87"/>
      <c r="M102" s="89">
        <v>617</v>
      </c>
      <c r="N102" s="90">
        <v>1255.1666666666667</v>
      </c>
      <c r="O102" s="90">
        <v>710</v>
      </c>
      <c r="Q102" s="57">
        <v>617</v>
      </c>
      <c r="R102" s="56">
        <v>2612.4285714285716</v>
      </c>
      <c r="T102" s="56"/>
      <c r="U102" s="122">
        <v>617</v>
      </c>
      <c r="V102" s="122">
        <v>2365.5714285714284</v>
      </c>
    </row>
    <row r="103" spans="1:22" ht="15" x14ac:dyDescent="0.25">
      <c r="A103" s="54">
        <v>618</v>
      </c>
      <c r="B103" s="54">
        <v>267.57142857142856</v>
      </c>
      <c r="C103" s="54"/>
      <c r="D103" s="54"/>
      <c r="E103" s="81">
        <v>618</v>
      </c>
      <c r="F103" s="82">
        <v>502.57142857142856</v>
      </c>
      <c r="G103" s="82"/>
      <c r="H103" s="82"/>
      <c r="I103" s="86">
        <v>618</v>
      </c>
      <c r="J103" s="87">
        <v>1435.8333333333333</v>
      </c>
      <c r="K103" s="87"/>
      <c r="L103" s="87"/>
      <c r="M103" s="89">
        <v>618</v>
      </c>
      <c r="N103" s="90">
        <v>1228.8333333333333</v>
      </c>
      <c r="O103" s="90">
        <v>711</v>
      </c>
      <c r="Q103" s="57">
        <v>618</v>
      </c>
      <c r="R103" s="56">
        <v>2486</v>
      </c>
      <c r="T103" s="56"/>
      <c r="U103" s="122">
        <v>618</v>
      </c>
      <c r="V103" s="122">
        <v>2531.2857142857142</v>
      </c>
    </row>
    <row r="104" spans="1:22" ht="15" x14ac:dyDescent="0.25">
      <c r="A104" s="54">
        <v>619</v>
      </c>
      <c r="B104" s="54">
        <v>250</v>
      </c>
      <c r="C104" s="54"/>
      <c r="D104" s="54"/>
      <c r="E104" s="81">
        <v>619</v>
      </c>
      <c r="F104" s="82">
        <v>493.42857142857144</v>
      </c>
      <c r="G104" s="82"/>
      <c r="H104" s="82"/>
      <c r="I104" s="86">
        <v>619</v>
      </c>
      <c r="J104" s="87">
        <v>1486</v>
      </c>
      <c r="K104" s="87"/>
      <c r="L104" s="87"/>
      <c r="M104" s="89">
        <v>619</v>
      </c>
      <c r="N104" s="90">
        <v>1216.5</v>
      </c>
      <c r="O104" s="90">
        <v>712</v>
      </c>
      <c r="Q104" s="57">
        <v>619</v>
      </c>
      <c r="R104" s="56">
        <v>2365.4285714285716</v>
      </c>
      <c r="T104" s="56"/>
      <c r="U104" s="122">
        <v>619</v>
      </c>
      <c r="V104" s="122">
        <v>2370.7142857142858</v>
      </c>
    </row>
    <row r="105" spans="1:22" ht="15" x14ac:dyDescent="0.25">
      <c r="A105" s="54">
        <v>620</v>
      </c>
      <c r="B105" s="54">
        <v>201.71428571428572</v>
      </c>
      <c r="C105" s="54"/>
      <c r="D105" s="54"/>
      <c r="E105" s="81">
        <v>620</v>
      </c>
      <c r="F105" s="82">
        <v>492.14285714285717</v>
      </c>
      <c r="G105" s="82"/>
      <c r="H105" s="82"/>
      <c r="I105" s="86">
        <v>620</v>
      </c>
      <c r="J105" s="87">
        <v>1312.5</v>
      </c>
      <c r="K105" s="87"/>
      <c r="L105" s="87"/>
      <c r="M105" s="89">
        <v>620</v>
      </c>
      <c r="N105" s="90">
        <v>1351.3333333333333</v>
      </c>
      <c r="O105" s="90">
        <v>713</v>
      </c>
      <c r="Q105" s="57">
        <v>620</v>
      </c>
      <c r="R105" s="56">
        <v>2211.8571428571427</v>
      </c>
      <c r="T105" s="56"/>
      <c r="U105" s="122">
        <v>620</v>
      </c>
      <c r="V105" s="122">
        <v>2403.7142857142858</v>
      </c>
    </row>
    <row r="106" spans="1:22" ht="15" x14ac:dyDescent="0.25">
      <c r="A106" s="54">
        <v>621</v>
      </c>
      <c r="B106" s="54">
        <v>286.42857142857144</v>
      </c>
      <c r="C106" s="54"/>
      <c r="D106" s="54"/>
      <c r="E106" s="81">
        <v>621</v>
      </c>
      <c r="F106" s="82">
        <v>460.57142857142856</v>
      </c>
      <c r="G106" s="82"/>
      <c r="H106" s="82"/>
      <c r="I106" s="86">
        <v>621</v>
      </c>
      <c r="J106" s="87">
        <v>1285.8333333333333</v>
      </c>
      <c r="K106" s="87"/>
      <c r="L106" s="87"/>
      <c r="M106" s="89">
        <v>621</v>
      </c>
      <c r="N106" s="90">
        <v>1155.6666666666667</v>
      </c>
      <c r="O106" s="90">
        <v>714</v>
      </c>
      <c r="Q106" s="57">
        <v>621</v>
      </c>
      <c r="R106" s="56">
        <v>2052.7142857142858</v>
      </c>
      <c r="T106" s="56"/>
      <c r="U106" s="122">
        <v>621</v>
      </c>
      <c r="V106" s="122">
        <v>2087.1428571428573</v>
      </c>
    </row>
    <row r="107" spans="1:22" ht="15" x14ac:dyDescent="0.25">
      <c r="A107" s="54">
        <v>622</v>
      </c>
      <c r="B107" s="54">
        <v>236.57142857142858</v>
      </c>
      <c r="C107" s="54"/>
      <c r="D107" s="54"/>
      <c r="E107" s="81">
        <v>622</v>
      </c>
      <c r="F107" s="82">
        <v>520.57142857142856</v>
      </c>
      <c r="G107" s="82"/>
      <c r="H107" s="82"/>
      <c r="I107" s="86">
        <v>622</v>
      </c>
      <c r="J107" s="87">
        <v>1394.3333333333333</v>
      </c>
      <c r="K107" s="87"/>
      <c r="L107" s="87"/>
      <c r="M107" s="89">
        <v>622</v>
      </c>
      <c r="N107" s="90">
        <v>1169.1666666666667</v>
      </c>
      <c r="O107" s="90">
        <v>715</v>
      </c>
      <c r="Q107" s="57">
        <v>622</v>
      </c>
      <c r="R107" s="56">
        <v>2150.1428571428573</v>
      </c>
      <c r="T107" s="56"/>
      <c r="U107" s="122">
        <v>622</v>
      </c>
      <c r="V107" s="122">
        <v>2233.1428571428573</v>
      </c>
    </row>
    <row r="108" spans="1:22" ht="15" x14ac:dyDescent="0.25">
      <c r="A108" s="54">
        <v>623</v>
      </c>
      <c r="B108" s="54">
        <v>201.85714285714286</v>
      </c>
      <c r="C108" s="54"/>
      <c r="D108" s="54"/>
      <c r="E108" s="81">
        <v>623</v>
      </c>
      <c r="F108" s="82">
        <v>528.71428571428567</v>
      </c>
      <c r="G108" s="82"/>
      <c r="H108" s="82"/>
      <c r="I108" s="86">
        <v>623</v>
      </c>
      <c r="J108" s="87">
        <v>1273.6666666666667</v>
      </c>
      <c r="K108" s="87"/>
      <c r="L108" s="87"/>
      <c r="M108" s="89">
        <v>623</v>
      </c>
      <c r="N108" s="90">
        <v>1120.3333333333333</v>
      </c>
      <c r="O108" s="90">
        <v>716</v>
      </c>
      <c r="Q108" s="57">
        <v>623</v>
      </c>
      <c r="R108" s="56">
        <v>2279.2857142857142</v>
      </c>
      <c r="T108" s="56"/>
      <c r="U108" s="122">
        <v>623</v>
      </c>
      <c r="V108" s="122">
        <v>2183.7142857142858</v>
      </c>
    </row>
    <row r="109" spans="1:22" ht="15" x14ac:dyDescent="0.25">
      <c r="A109" s="54">
        <v>624</v>
      </c>
      <c r="B109" s="54">
        <v>211</v>
      </c>
      <c r="C109" s="54"/>
      <c r="D109" s="54"/>
      <c r="E109" s="81">
        <v>624</v>
      </c>
      <c r="F109" s="82">
        <v>524.57142857142856</v>
      </c>
      <c r="G109" s="82"/>
      <c r="H109" s="82"/>
      <c r="I109" s="86">
        <v>624</v>
      </c>
      <c r="J109" s="87">
        <v>1405.6666666666667</v>
      </c>
      <c r="K109" s="87"/>
      <c r="L109" s="87"/>
      <c r="M109" s="89">
        <v>624</v>
      </c>
      <c r="N109" s="90">
        <v>1039.6666666666667</v>
      </c>
      <c r="O109" s="90">
        <v>717</v>
      </c>
      <c r="Q109" s="57">
        <v>624</v>
      </c>
      <c r="R109" s="56">
        <v>2124.5714285714284</v>
      </c>
      <c r="T109" s="56"/>
      <c r="U109" s="122">
        <v>624</v>
      </c>
      <c r="V109" s="122">
        <v>2105.7142857142858</v>
      </c>
    </row>
    <row r="110" spans="1:22" ht="15" x14ac:dyDescent="0.25">
      <c r="A110" s="54">
        <v>625</v>
      </c>
      <c r="B110" s="54">
        <v>235.57142857142858</v>
      </c>
      <c r="C110" s="54"/>
      <c r="D110" s="54"/>
      <c r="E110" s="81">
        <v>625</v>
      </c>
      <c r="F110" s="82">
        <v>513.57142857142856</v>
      </c>
      <c r="G110" s="82"/>
      <c r="H110" s="82"/>
      <c r="I110" s="86">
        <v>625</v>
      </c>
      <c r="J110" s="87">
        <v>1345.1666666666667</v>
      </c>
      <c r="K110" s="87"/>
      <c r="L110" s="87"/>
      <c r="M110" s="89">
        <v>625</v>
      </c>
      <c r="N110" s="90">
        <v>1003.3333333333334</v>
      </c>
      <c r="O110" s="90">
        <v>718</v>
      </c>
      <c r="Q110" s="57">
        <v>625</v>
      </c>
      <c r="R110" s="56">
        <v>2040.5714285714287</v>
      </c>
      <c r="T110" s="56"/>
      <c r="U110" s="122">
        <v>625</v>
      </c>
      <c r="V110" s="122">
        <v>2020.2857142857142</v>
      </c>
    </row>
    <row r="111" spans="1:22" ht="15" x14ac:dyDescent="0.25">
      <c r="A111" s="54">
        <v>626</v>
      </c>
      <c r="B111" s="54">
        <v>179.28571428571428</v>
      </c>
      <c r="C111" s="54"/>
      <c r="D111" s="54"/>
      <c r="E111" s="81">
        <v>626</v>
      </c>
      <c r="F111" s="84">
        <v>481</v>
      </c>
      <c r="G111" s="82"/>
      <c r="H111" s="82"/>
      <c r="I111" s="86">
        <v>626</v>
      </c>
      <c r="J111" s="87">
        <v>1192</v>
      </c>
      <c r="K111" s="87"/>
      <c r="L111" s="87"/>
      <c r="M111" s="89">
        <v>626</v>
      </c>
      <c r="N111" s="90">
        <v>1013.8333333333334</v>
      </c>
      <c r="O111" s="90">
        <v>719</v>
      </c>
      <c r="Q111" s="57">
        <v>626</v>
      </c>
      <c r="R111" s="56">
        <v>2060.2857142857142</v>
      </c>
      <c r="T111" s="56"/>
      <c r="U111" s="122">
        <v>626</v>
      </c>
      <c r="V111" s="122">
        <v>2067.8571428571427</v>
      </c>
    </row>
    <row r="112" spans="1:22" ht="15" x14ac:dyDescent="0.25">
      <c r="A112" s="54">
        <v>627</v>
      </c>
      <c r="B112" s="54">
        <v>174.42857142857142</v>
      </c>
      <c r="C112" s="54"/>
      <c r="D112" s="54"/>
      <c r="E112" s="81">
        <v>627</v>
      </c>
      <c r="F112" s="84">
        <v>470</v>
      </c>
      <c r="G112" s="82"/>
      <c r="H112" s="82"/>
      <c r="I112" s="86">
        <v>627</v>
      </c>
      <c r="J112" s="87">
        <v>1285.5</v>
      </c>
      <c r="K112" s="87"/>
      <c r="L112" s="87"/>
      <c r="M112" s="89">
        <v>627</v>
      </c>
      <c r="N112" s="90">
        <v>926.33333333333337</v>
      </c>
      <c r="O112" s="90">
        <v>720</v>
      </c>
      <c r="Q112" s="57">
        <v>627</v>
      </c>
      <c r="R112" s="56">
        <v>2231</v>
      </c>
      <c r="T112" s="56"/>
      <c r="U112" s="122">
        <v>627</v>
      </c>
      <c r="V112" s="122">
        <v>1930</v>
      </c>
    </row>
    <row r="113" spans="1:22" ht="15" x14ac:dyDescent="0.25">
      <c r="A113" s="54">
        <v>628</v>
      </c>
      <c r="B113" s="54">
        <v>227.71428571428572</v>
      </c>
      <c r="C113" s="54"/>
      <c r="D113" s="54"/>
      <c r="E113" s="81">
        <v>628</v>
      </c>
      <c r="F113" s="84">
        <v>400.71428571428572</v>
      </c>
      <c r="G113" s="82"/>
      <c r="H113" s="82"/>
      <c r="I113" s="86">
        <v>628</v>
      </c>
      <c r="J113" s="87">
        <v>1259.3333333333333</v>
      </c>
      <c r="K113" s="87"/>
      <c r="L113" s="87"/>
      <c r="M113" s="89">
        <v>628</v>
      </c>
      <c r="N113" s="90">
        <v>941.33333333333337</v>
      </c>
      <c r="O113" s="90">
        <v>721</v>
      </c>
      <c r="Q113" s="57">
        <v>628</v>
      </c>
      <c r="R113" s="56">
        <v>1975.7142857142858</v>
      </c>
      <c r="T113" s="56"/>
      <c r="U113" s="122">
        <v>628</v>
      </c>
      <c r="V113" s="122">
        <v>1925.4285714285713</v>
      </c>
    </row>
    <row r="114" spans="1:22" ht="15" x14ac:dyDescent="0.25">
      <c r="A114" s="54">
        <v>629</v>
      </c>
      <c r="B114" s="54">
        <v>181.85714285714286</v>
      </c>
      <c r="C114" s="54"/>
      <c r="D114" s="54"/>
      <c r="E114" s="81">
        <v>629</v>
      </c>
      <c r="F114" s="84">
        <v>357.42857142857144</v>
      </c>
      <c r="G114" s="82"/>
      <c r="H114" s="82"/>
      <c r="I114" s="86">
        <v>629</v>
      </c>
      <c r="J114" s="87">
        <v>949.83333333333337</v>
      </c>
      <c r="K114" s="87"/>
      <c r="L114" s="87"/>
      <c r="M114" s="89">
        <v>629</v>
      </c>
      <c r="N114" s="90">
        <v>872.83333333333337</v>
      </c>
      <c r="O114" s="90">
        <v>722</v>
      </c>
      <c r="Q114" s="57">
        <v>629</v>
      </c>
      <c r="R114" s="56">
        <v>1890.4285714285713</v>
      </c>
      <c r="T114" s="56"/>
      <c r="U114" s="122">
        <v>629</v>
      </c>
      <c r="V114" s="122">
        <v>1893.8571428571429</v>
      </c>
    </row>
    <row r="115" spans="1:22" ht="15" x14ac:dyDescent="0.25">
      <c r="A115" s="54">
        <v>630</v>
      </c>
      <c r="B115" s="54">
        <v>201.14285714285714</v>
      </c>
      <c r="C115" s="54"/>
      <c r="D115" s="54"/>
      <c r="E115" s="81">
        <v>630</v>
      </c>
      <c r="F115" s="84">
        <v>375.28571428571428</v>
      </c>
      <c r="G115" s="82"/>
      <c r="H115" s="82"/>
      <c r="I115" s="86">
        <v>630</v>
      </c>
      <c r="J115" s="87">
        <v>1000.8333333333334</v>
      </c>
      <c r="K115" s="87"/>
      <c r="L115" s="87"/>
      <c r="M115" s="89">
        <v>630</v>
      </c>
      <c r="N115" s="90">
        <v>888.66666666666663</v>
      </c>
      <c r="O115" s="90">
        <v>723</v>
      </c>
      <c r="Q115" s="57">
        <v>630</v>
      </c>
      <c r="R115" s="56">
        <v>1774.1428571428571</v>
      </c>
      <c r="T115" s="56"/>
      <c r="U115" s="122">
        <v>630</v>
      </c>
      <c r="V115" s="122">
        <v>1831</v>
      </c>
    </row>
    <row r="116" spans="1:22" ht="15" x14ac:dyDescent="0.25">
      <c r="A116" s="54">
        <v>631</v>
      </c>
      <c r="B116" s="54">
        <v>140.14285714285714</v>
      </c>
      <c r="C116" s="54"/>
      <c r="D116" s="54"/>
      <c r="E116" s="81">
        <v>631</v>
      </c>
      <c r="F116" s="84">
        <v>311</v>
      </c>
      <c r="G116" s="82"/>
      <c r="H116" s="82"/>
      <c r="I116" s="86">
        <v>631</v>
      </c>
      <c r="J116" s="87">
        <v>1020.8333333333334</v>
      </c>
      <c r="K116" s="87"/>
      <c r="L116" s="87"/>
      <c r="M116" s="89">
        <v>631</v>
      </c>
      <c r="N116" s="90">
        <v>735</v>
      </c>
      <c r="O116" s="90">
        <v>724</v>
      </c>
      <c r="Q116" s="57">
        <v>631</v>
      </c>
      <c r="R116" s="56">
        <v>1866</v>
      </c>
      <c r="T116" s="56"/>
      <c r="U116" s="122">
        <v>631</v>
      </c>
      <c r="V116" s="122">
        <v>1793.1428571428571</v>
      </c>
    </row>
    <row r="117" spans="1:22" ht="15" x14ac:dyDescent="0.25">
      <c r="A117" s="54">
        <v>632</v>
      </c>
      <c r="B117" s="54">
        <v>170</v>
      </c>
      <c r="C117" s="54"/>
      <c r="D117" s="54"/>
      <c r="E117" s="81">
        <v>632</v>
      </c>
      <c r="F117" s="84">
        <v>390.14285714285717</v>
      </c>
      <c r="G117" s="82"/>
      <c r="H117" s="82"/>
      <c r="I117" s="86">
        <v>632</v>
      </c>
      <c r="J117" s="87">
        <v>949.83333333333337</v>
      </c>
      <c r="K117" s="87"/>
      <c r="L117" s="87"/>
      <c r="M117" s="89">
        <v>632</v>
      </c>
      <c r="N117" s="90">
        <v>902.33333333333337</v>
      </c>
      <c r="O117" s="90">
        <v>725</v>
      </c>
      <c r="Q117" s="57">
        <v>632</v>
      </c>
      <c r="R117" s="56">
        <v>1691.1428571428571</v>
      </c>
      <c r="T117" s="56"/>
      <c r="U117" s="122">
        <v>632</v>
      </c>
      <c r="V117" s="122">
        <v>1644.5714285714287</v>
      </c>
    </row>
    <row r="118" spans="1:22" ht="15" x14ac:dyDescent="0.25">
      <c r="A118" s="54">
        <v>633</v>
      </c>
      <c r="B118" s="54">
        <v>234.57142857142858</v>
      </c>
      <c r="C118" s="54"/>
      <c r="D118" s="54"/>
      <c r="E118" s="81">
        <v>633</v>
      </c>
      <c r="F118" s="84">
        <v>373.42857142857144</v>
      </c>
      <c r="G118" s="82"/>
      <c r="H118" s="82"/>
      <c r="I118" s="86">
        <v>633</v>
      </c>
      <c r="J118" s="87">
        <v>989.66666666666663</v>
      </c>
      <c r="K118" s="87"/>
      <c r="L118" s="87"/>
      <c r="M118" s="89">
        <v>633</v>
      </c>
      <c r="N118" s="90">
        <v>796.5</v>
      </c>
      <c r="O118" s="90">
        <v>726</v>
      </c>
      <c r="Q118" s="57">
        <v>633</v>
      </c>
      <c r="R118" s="56">
        <v>1681</v>
      </c>
      <c r="T118" s="56"/>
      <c r="U118" s="122">
        <v>633</v>
      </c>
      <c r="V118" s="122">
        <v>1646.5714285714287</v>
      </c>
    </row>
    <row r="119" spans="1:22" ht="15" x14ac:dyDescent="0.25">
      <c r="A119" s="54">
        <v>634</v>
      </c>
      <c r="B119" s="54">
        <v>186.71428571428572</v>
      </c>
      <c r="C119" s="54"/>
      <c r="D119" s="54"/>
      <c r="E119" s="81">
        <v>634</v>
      </c>
      <c r="F119" s="84">
        <v>358</v>
      </c>
      <c r="G119" s="82"/>
      <c r="H119" s="82"/>
      <c r="I119" s="86">
        <v>634</v>
      </c>
      <c r="J119" s="87">
        <v>901.16666666666663</v>
      </c>
      <c r="K119" s="87"/>
      <c r="L119" s="87"/>
      <c r="M119" s="89">
        <v>634</v>
      </c>
      <c r="N119" s="90">
        <v>682.5</v>
      </c>
      <c r="O119" s="90">
        <v>727</v>
      </c>
      <c r="Q119" s="57">
        <v>634</v>
      </c>
      <c r="R119" s="56">
        <v>1796.4285714285713</v>
      </c>
      <c r="T119" s="56"/>
      <c r="U119" s="122">
        <v>634</v>
      </c>
      <c r="V119" s="122">
        <v>1730.1428571428571</v>
      </c>
    </row>
    <row r="120" spans="1:22" ht="15" x14ac:dyDescent="0.25">
      <c r="A120" s="54">
        <v>635</v>
      </c>
      <c r="B120" s="54">
        <v>112.71428571428571</v>
      </c>
      <c r="C120" s="54"/>
      <c r="D120" s="54"/>
      <c r="E120" s="81">
        <v>635</v>
      </c>
      <c r="F120" s="84">
        <v>381.14285714285717</v>
      </c>
      <c r="G120" s="82"/>
      <c r="H120" s="82"/>
      <c r="I120" s="86">
        <v>635</v>
      </c>
      <c r="J120" s="87">
        <v>948</v>
      </c>
      <c r="K120" s="87"/>
      <c r="L120" s="87"/>
      <c r="M120" s="89">
        <v>635</v>
      </c>
      <c r="N120" s="90">
        <v>780.83333333333337</v>
      </c>
      <c r="O120" s="90">
        <v>728</v>
      </c>
      <c r="Q120" s="57">
        <v>635</v>
      </c>
      <c r="R120" s="56">
        <v>1464.2857142857142</v>
      </c>
      <c r="T120" s="56"/>
      <c r="U120" s="122">
        <v>635</v>
      </c>
      <c r="V120" s="122">
        <v>1735.2857142857142</v>
      </c>
    </row>
    <row r="121" spans="1:22" ht="15" x14ac:dyDescent="0.25">
      <c r="A121" s="54">
        <v>636</v>
      </c>
      <c r="B121" s="54">
        <v>164.85714285714286</v>
      </c>
      <c r="C121" s="54"/>
      <c r="D121" s="54"/>
      <c r="E121" s="81">
        <v>636</v>
      </c>
      <c r="F121" s="84">
        <v>372.42857142857144</v>
      </c>
      <c r="G121" s="82"/>
      <c r="H121" s="82"/>
      <c r="I121" s="86">
        <v>636</v>
      </c>
      <c r="J121" s="87">
        <v>1094.5</v>
      </c>
      <c r="K121" s="87"/>
      <c r="L121" s="87"/>
      <c r="M121" s="89">
        <v>636</v>
      </c>
      <c r="N121" s="90">
        <v>694.16666666666663</v>
      </c>
      <c r="O121" s="90">
        <v>729</v>
      </c>
      <c r="Q121" s="57">
        <v>636</v>
      </c>
      <c r="R121" s="56">
        <v>1587.7142857142858</v>
      </c>
      <c r="T121" s="56"/>
      <c r="U121" s="122">
        <v>636</v>
      </c>
      <c r="V121" s="122">
        <v>1625.8571428571429</v>
      </c>
    </row>
    <row r="122" spans="1:22" ht="15" x14ac:dyDescent="0.25">
      <c r="A122" s="54">
        <v>637</v>
      </c>
      <c r="B122" s="54">
        <v>213.14285714285714</v>
      </c>
      <c r="C122" s="54"/>
      <c r="D122" s="54"/>
      <c r="E122" s="81">
        <v>637</v>
      </c>
      <c r="F122" s="84">
        <v>326.42857142857144</v>
      </c>
      <c r="G122" s="82"/>
      <c r="H122" s="82"/>
      <c r="I122" s="86">
        <v>637</v>
      </c>
      <c r="J122" s="87">
        <v>1032.3333333333333</v>
      </c>
      <c r="K122" s="87"/>
      <c r="L122" s="87"/>
      <c r="M122" s="89">
        <v>637</v>
      </c>
      <c r="N122" s="90">
        <v>632</v>
      </c>
      <c r="O122" s="90">
        <v>730</v>
      </c>
      <c r="Q122" s="57">
        <v>637</v>
      </c>
      <c r="R122" s="56">
        <v>1798</v>
      </c>
      <c r="T122" s="56"/>
      <c r="U122" s="122">
        <v>637</v>
      </c>
      <c r="V122" s="122">
        <v>1687.2857142857142</v>
      </c>
    </row>
    <row r="123" spans="1:22" ht="15" x14ac:dyDescent="0.25">
      <c r="A123" s="54">
        <v>638</v>
      </c>
      <c r="B123" s="54">
        <v>150.85714285714286</v>
      </c>
      <c r="C123" s="54"/>
      <c r="D123" s="54"/>
      <c r="E123" s="81">
        <v>638</v>
      </c>
      <c r="F123" s="84">
        <v>408.57142857142856</v>
      </c>
      <c r="G123" s="82"/>
      <c r="H123" s="82"/>
      <c r="I123" s="86">
        <v>638</v>
      </c>
      <c r="J123" s="87">
        <v>1033.8333333333333</v>
      </c>
      <c r="K123" s="87"/>
      <c r="L123" s="87"/>
      <c r="M123" s="89">
        <v>638</v>
      </c>
      <c r="N123" s="90">
        <v>698.16666666666663</v>
      </c>
      <c r="O123" s="90">
        <v>731</v>
      </c>
      <c r="Q123" s="57">
        <v>638</v>
      </c>
      <c r="R123" s="56">
        <v>1565.1428571428571</v>
      </c>
      <c r="T123" s="56"/>
      <c r="U123" s="122">
        <v>638</v>
      </c>
      <c r="V123" s="122">
        <v>1558.8571428571429</v>
      </c>
    </row>
    <row r="124" spans="1:22" ht="15" x14ac:dyDescent="0.25">
      <c r="A124" s="54">
        <v>639</v>
      </c>
      <c r="B124" s="54">
        <v>157.28571428571428</v>
      </c>
      <c r="C124" s="54"/>
      <c r="D124" s="54"/>
      <c r="E124" s="81">
        <v>639</v>
      </c>
      <c r="F124" s="84">
        <v>305.14285714285717</v>
      </c>
      <c r="G124" s="82"/>
      <c r="H124" s="82"/>
      <c r="I124" s="86">
        <v>639</v>
      </c>
      <c r="J124" s="87">
        <v>899.33333333333337</v>
      </c>
      <c r="K124" s="87"/>
      <c r="L124" s="87"/>
      <c r="M124" s="89">
        <v>639</v>
      </c>
      <c r="N124" s="90">
        <v>656.33333333333337</v>
      </c>
      <c r="O124" s="90">
        <v>732</v>
      </c>
      <c r="Q124" s="57">
        <v>639</v>
      </c>
      <c r="R124" s="56">
        <v>1507.2857142857142</v>
      </c>
      <c r="T124" s="56"/>
      <c r="U124" s="122">
        <v>639</v>
      </c>
      <c r="V124" s="122">
        <v>1613.5714285714287</v>
      </c>
    </row>
    <row r="125" spans="1:22" ht="15" x14ac:dyDescent="0.25">
      <c r="A125" s="54">
        <v>640</v>
      </c>
      <c r="B125" s="54">
        <v>191.85714285714286</v>
      </c>
      <c r="C125" s="54"/>
      <c r="D125" s="54"/>
      <c r="E125" s="81">
        <v>640</v>
      </c>
      <c r="F125" s="84">
        <v>349.42857142857144</v>
      </c>
      <c r="G125" s="82"/>
      <c r="H125" s="82"/>
      <c r="I125" s="86">
        <v>640</v>
      </c>
      <c r="J125" s="87">
        <v>916.33333333333337</v>
      </c>
      <c r="K125" s="87"/>
      <c r="L125" s="87"/>
      <c r="M125" s="89">
        <v>640</v>
      </c>
      <c r="N125" s="90">
        <v>630.66666666666663</v>
      </c>
      <c r="O125" s="90">
        <v>733</v>
      </c>
      <c r="Q125" s="57">
        <v>640</v>
      </c>
      <c r="R125" s="56">
        <v>1457.8571428571429</v>
      </c>
      <c r="T125" s="56"/>
      <c r="U125" s="122">
        <v>640</v>
      </c>
      <c r="V125" s="122">
        <v>1472.5714285714287</v>
      </c>
    </row>
    <row r="126" spans="1:22" ht="15" x14ac:dyDescent="0.25">
      <c r="A126" s="54">
        <v>641</v>
      </c>
      <c r="B126" s="54">
        <v>209.28571428571428</v>
      </c>
      <c r="C126" s="54"/>
      <c r="D126" s="54"/>
      <c r="E126" s="81">
        <v>641</v>
      </c>
      <c r="F126" s="84">
        <v>296.85714285714283</v>
      </c>
      <c r="G126" s="82"/>
      <c r="H126" s="82"/>
      <c r="I126" s="86">
        <v>641</v>
      </c>
      <c r="J126" s="87">
        <v>888.16666666666663</v>
      </c>
      <c r="K126" s="87"/>
      <c r="L126" s="87"/>
      <c r="M126" s="89">
        <v>641</v>
      </c>
      <c r="N126" s="90">
        <v>584.33333333333337</v>
      </c>
      <c r="O126" s="90">
        <v>734</v>
      </c>
      <c r="Q126" s="57">
        <v>641</v>
      </c>
      <c r="R126" s="56">
        <v>1412.7142857142858</v>
      </c>
      <c r="T126" s="56"/>
      <c r="U126" s="122">
        <v>641</v>
      </c>
      <c r="V126" s="122">
        <v>1366.2857142857142</v>
      </c>
    </row>
    <row r="127" spans="1:22" ht="15" x14ac:dyDescent="0.25">
      <c r="A127" s="54">
        <v>642</v>
      </c>
      <c r="B127" s="54">
        <v>229.14285714285714</v>
      </c>
      <c r="C127" s="54"/>
      <c r="D127" s="54"/>
      <c r="E127" s="81">
        <v>642</v>
      </c>
      <c r="F127" s="84">
        <v>283</v>
      </c>
      <c r="G127" s="82"/>
      <c r="H127" s="82"/>
      <c r="I127" s="86">
        <v>642</v>
      </c>
      <c r="J127" s="87">
        <v>715.83333333333337</v>
      </c>
      <c r="K127" s="87"/>
      <c r="L127" s="87"/>
      <c r="M127" s="89">
        <v>642</v>
      </c>
      <c r="N127" s="90">
        <v>644.66666666666663</v>
      </c>
      <c r="O127" s="90">
        <v>735</v>
      </c>
      <c r="Q127" s="57">
        <v>642</v>
      </c>
      <c r="R127" s="56">
        <v>1290.4285714285713</v>
      </c>
      <c r="T127" s="56"/>
      <c r="U127" s="122">
        <v>642</v>
      </c>
      <c r="V127" s="122">
        <v>1421.8571428571429</v>
      </c>
    </row>
    <row r="128" spans="1:22" ht="15" x14ac:dyDescent="0.25">
      <c r="A128" s="54">
        <v>643</v>
      </c>
      <c r="B128" s="54">
        <v>163.28571428571428</v>
      </c>
      <c r="C128" s="54"/>
      <c r="D128" s="54"/>
      <c r="E128" s="81">
        <v>643</v>
      </c>
      <c r="F128" s="84">
        <v>337.28571428571428</v>
      </c>
      <c r="G128" s="82"/>
      <c r="H128" s="82"/>
      <c r="I128" s="86">
        <v>643</v>
      </c>
      <c r="J128" s="87">
        <v>982.5</v>
      </c>
      <c r="K128" s="87"/>
      <c r="L128" s="87"/>
      <c r="M128" s="89">
        <v>643</v>
      </c>
      <c r="N128" s="90">
        <v>562.33333333333337</v>
      </c>
      <c r="O128" s="90">
        <v>736</v>
      </c>
      <c r="Q128" s="57">
        <v>643</v>
      </c>
      <c r="R128" s="56">
        <v>1398.4285714285713</v>
      </c>
      <c r="T128" s="56"/>
      <c r="U128" s="122">
        <v>643</v>
      </c>
      <c r="V128" s="122">
        <v>1290.1428571428571</v>
      </c>
    </row>
    <row r="129" spans="1:22" ht="15" x14ac:dyDescent="0.25">
      <c r="A129" s="54">
        <v>644</v>
      </c>
      <c r="B129" s="54">
        <v>87.285714285714292</v>
      </c>
      <c r="C129" s="54"/>
      <c r="D129" s="54"/>
      <c r="E129" s="81">
        <v>644</v>
      </c>
      <c r="F129" s="84">
        <v>237.71428571428572</v>
      </c>
      <c r="G129" s="82"/>
      <c r="H129" s="82"/>
      <c r="I129" s="86">
        <v>644</v>
      </c>
      <c r="J129" s="87">
        <v>826</v>
      </c>
      <c r="K129" s="87"/>
      <c r="L129" s="87"/>
      <c r="M129" s="89">
        <v>644</v>
      </c>
      <c r="N129" s="90">
        <v>525.16666666666663</v>
      </c>
      <c r="O129" s="90">
        <v>737</v>
      </c>
      <c r="Q129" s="57">
        <v>644</v>
      </c>
      <c r="R129" s="56">
        <v>1393.2857142857142</v>
      </c>
      <c r="T129" s="56"/>
      <c r="U129" s="122">
        <v>644</v>
      </c>
      <c r="V129" s="122">
        <v>1328.7142857142858</v>
      </c>
    </row>
    <row r="130" spans="1:22" ht="15" x14ac:dyDescent="0.25">
      <c r="A130" s="54">
        <v>645</v>
      </c>
      <c r="B130" s="54">
        <v>166</v>
      </c>
      <c r="C130" s="54"/>
      <c r="D130" s="54"/>
      <c r="E130" s="81">
        <v>645</v>
      </c>
      <c r="F130" s="84">
        <v>166.42857142857142</v>
      </c>
      <c r="G130" s="82"/>
      <c r="H130" s="82"/>
      <c r="I130" s="86">
        <v>645</v>
      </c>
      <c r="J130" s="87">
        <v>818.66666666666663</v>
      </c>
      <c r="K130" s="87"/>
      <c r="L130" s="87"/>
      <c r="M130" s="89">
        <v>645</v>
      </c>
      <c r="N130" s="90">
        <v>499.66666666666669</v>
      </c>
      <c r="O130" s="90">
        <v>738</v>
      </c>
      <c r="Q130" s="57">
        <v>645</v>
      </c>
      <c r="R130" s="56">
        <v>1373.4285714285713</v>
      </c>
      <c r="T130" s="56"/>
      <c r="U130" s="122">
        <v>645</v>
      </c>
      <c r="V130" s="122">
        <v>1356.5714285714287</v>
      </c>
    </row>
    <row r="131" spans="1:22" ht="15" x14ac:dyDescent="0.25">
      <c r="A131" s="54">
        <v>646</v>
      </c>
      <c r="B131" s="54">
        <v>150.14285714285714</v>
      </c>
      <c r="C131" s="54"/>
      <c r="D131" s="54"/>
      <c r="E131" s="81">
        <v>646</v>
      </c>
      <c r="F131" s="84">
        <v>370</v>
      </c>
      <c r="G131" s="82"/>
      <c r="H131" s="82"/>
      <c r="I131" s="86">
        <v>646</v>
      </c>
      <c r="J131" s="87">
        <v>877.16666666666663</v>
      </c>
      <c r="K131" s="87"/>
      <c r="L131" s="87"/>
      <c r="M131" s="89">
        <v>646</v>
      </c>
      <c r="N131" s="90">
        <v>460.66666666666669</v>
      </c>
      <c r="O131" s="90">
        <v>739</v>
      </c>
      <c r="Q131" s="57">
        <v>646</v>
      </c>
      <c r="R131" s="56">
        <v>1276.4285714285713</v>
      </c>
      <c r="T131" s="56"/>
      <c r="U131" s="122">
        <v>646</v>
      </c>
      <c r="V131" s="122">
        <v>1551.8571428571429</v>
      </c>
    </row>
    <row r="132" spans="1:22" ht="15" x14ac:dyDescent="0.25">
      <c r="A132" s="54">
        <v>647</v>
      </c>
      <c r="B132" s="54">
        <v>59.857142857142854</v>
      </c>
      <c r="C132" s="54"/>
      <c r="D132" s="54"/>
      <c r="E132" s="81">
        <v>647</v>
      </c>
      <c r="F132" s="84">
        <v>293.42857142857144</v>
      </c>
      <c r="G132" s="82"/>
      <c r="H132" s="82"/>
      <c r="I132" s="86">
        <v>647</v>
      </c>
      <c r="J132" s="87">
        <v>781</v>
      </c>
      <c r="K132" s="87"/>
      <c r="L132" s="87"/>
      <c r="M132" s="89">
        <v>647</v>
      </c>
      <c r="N132" s="90">
        <v>580</v>
      </c>
      <c r="O132" s="90">
        <v>740</v>
      </c>
      <c r="Q132" s="57">
        <v>647</v>
      </c>
      <c r="R132" s="56">
        <v>1296.2857142857142</v>
      </c>
      <c r="T132" s="56"/>
      <c r="U132" s="122">
        <v>647</v>
      </c>
      <c r="V132" s="122">
        <v>1265.5714285714287</v>
      </c>
    </row>
    <row r="133" spans="1:22" ht="15" x14ac:dyDescent="0.25">
      <c r="A133" s="54">
        <v>648</v>
      </c>
      <c r="B133" s="54">
        <v>107.71428571428571</v>
      </c>
      <c r="C133" s="54"/>
      <c r="D133" s="54"/>
      <c r="E133" s="81">
        <v>648</v>
      </c>
      <c r="F133" s="84">
        <v>309.14285714285717</v>
      </c>
      <c r="G133" s="82"/>
      <c r="H133" s="82"/>
      <c r="I133" s="86">
        <v>648</v>
      </c>
      <c r="J133" s="87">
        <v>749.33333333333337</v>
      </c>
      <c r="K133" s="87"/>
      <c r="L133" s="87"/>
      <c r="M133" s="89">
        <v>648</v>
      </c>
      <c r="N133" s="90">
        <v>403.16666666666669</v>
      </c>
      <c r="O133" s="90">
        <v>741</v>
      </c>
      <c r="Q133" s="57">
        <v>648</v>
      </c>
      <c r="R133" s="56">
        <v>1204.7142857142858</v>
      </c>
      <c r="T133" s="56"/>
      <c r="U133" s="122">
        <v>648</v>
      </c>
      <c r="V133" s="122">
        <v>1196.5714285714287</v>
      </c>
    </row>
    <row r="134" spans="1:22" ht="15" x14ac:dyDescent="0.25">
      <c r="A134" s="54">
        <v>649</v>
      </c>
      <c r="B134" s="54">
        <v>150</v>
      </c>
      <c r="C134" s="54"/>
      <c r="D134" s="54"/>
      <c r="E134" s="81">
        <v>649</v>
      </c>
      <c r="F134" s="84">
        <v>285.28571428571428</v>
      </c>
      <c r="G134" s="82"/>
      <c r="H134" s="82"/>
      <c r="I134" s="86">
        <v>649</v>
      </c>
      <c r="J134" s="87">
        <v>762.66666666666663</v>
      </c>
      <c r="K134" s="87"/>
      <c r="L134" s="87"/>
      <c r="M134" s="89">
        <v>649</v>
      </c>
      <c r="N134" s="90">
        <v>508.33333333333331</v>
      </c>
      <c r="O134" s="90">
        <v>742</v>
      </c>
      <c r="Q134" s="57">
        <v>649</v>
      </c>
      <c r="R134" s="56">
        <v>1243</v>
      </c>
      <c r="T134" s="56"/>
      <c r="U134" s="122">
        <v>649</v>
      </c>
      <c r="V134" s="122">
        <v>1181.7142857142858</v>
      </c>
    </row>
    <row r="135" spans="1:22" ht="15" x14ac:dyDescent="0.25">
      <c r="A135" s="54">
        <v>650</v>
      </c>
      <c r="B135" s="54">
        <v>145</v>
      </c>
      <c r="C135" s="54"/>
      <c r="D135" s="54"/>
      <c r="E135" s="81">
        <v>650</v>
      </c>
      <c r="F135" s="84">
        <v>251.14285714285714</v>
      </c>
      <c r="G135" s="82"/>
      <c r="H135" s="82"/>
      <c r="I135" s="86">
        <v>650</v>
      </c>
      <c r="J135" s="87">
        <v>765.66666666666663</v>
      </c>
      <c r="K135" s="87"/>
      <c r="L135" s="87"/>
      <c r="M135" s="89">
        <v>650</v>
      </c>
      <c r="N135" s="90">
        <v>430.33333333333331</v>
      </c>
      <c r="O135" s="90">
        <v>743</v>
      </c>
      <c r="Q135" s="57">
        <v>650</v>
      </c>
      <c r="R135" s="56">
        <v>1290.5714285714287</v>
      </c>
      <c r="T135" s="56"/>
      <c r="U135" s="122">
        <v>650</v>
      </c>
      <c r="V135" s="122">
        <v>1150</v>
      </c>
    </row>
    <row r="136" spans="1:22" ht="15" x14ac:dyDescent="0.25">
      <c r="A136" s="54">
        <v>651</v>
      </c>
      <c r="B136" s="54">
        <v>132.57142857142858</v>
      </c>
      <c r="C136" s="54"/>
      <c r="D136" s="54"/>
      <c r="E136" s="81">
        <v>651</v>
      </c>
      <c r="F136" s="84">
        <v>204.14285714285714</v>
      </c>
      <c r="G136" s="82"/>
      <c r="H136" s="82"/>
      <c r="I136" s="86">
        <v>651</v>
      </c>
      <c r="J136" s="87">
        <v>724.5</v>
      </c>
      <c r="K136" s="87"/>
      <c r="L136" s="87"/>
      <c r="M136" s="89">
        <v>651</v>
      </c>
      <c r="N136" s="90">
        <v>507.5</v>
      </c>
      <c r="O136" s="90">
        <v>744</v>
      </c>
      <c r="Q136" s="57">
        <v>651</v>
      </c>
      <c r="R136" s="56">
        <v>1069.7142857142858</v>
      </c>
      <c r="T136" s="56"/>
      <c r="U136" s="122">
        <v>651</v>
      </c>
      <c r="V136" s="122">
        <v>1111.2857142857142</v>
      </c>
    </row>
    <row r="137" spans="1:22" ht="15" x14ac:dyDescent="0.25">
      <c r="A137" s="54">
        <v>652</v>
      </c>
      <c r="B137" s="54">
        <v>153</v>
      </c>
      <c r="C137" s="54"/>
      <c r="D137" s="54"/>
      <c r="E137" s="81">
        <v>652</v>
      </c>
      <c r="F137" s="84">
        <v>168.57142857142858</v>
      </c>
      <c r="G137" s="82"/>
      <c r="H137" s="82"/>
      <c r="I137" s="86">
        <v>652</v>
      </c>
      <c r="J137" s="87">
        <v>722.33333333333337</v>
      </c>
      <c r="K137" s="87"/>
      <c r="L137" s="87"/>
      <c r="M137" s="89">
        <v>652</v>
      </c>
      <c r="N137" s="90">
        <v>456.66666666666669</v>
      </c>
      <c r="O137" s="90">
        <v>745</v>
      </c>
      <c r="Q137" s="57">
        <v>652</v>
      </c>
      <c r="R137" s="56">
        <v>1233.2857142857142</v>
      </c>
      <c r="T137" s="56"/>
      <c r="U137" s="122">
        <v>652</v>
      </c>
      <c r="V137" s="122">
        <v>1160.8571428571429</v>
      </c>
    </row>
    <row r="138" spans="1:22" ht="15" x14ac:dyDescent="0.25">
      <c r="A138" s="54">
        <v>653</v>
      </c>
      <c r="B138" s="54">
        <v>161.71428571428572</v>
      </c>
      <c r="C138" s="54"/>
      <c r="D138" s="54"/>
      <c r="E138" s="81">
        <v>653</v>
      </c>
      <c r="F138" s="84">
        <v>265.85714285714283</v>
      </c>
      <c r="G138" s="82"/>
      <c r="H138" s="82"/>
      <c r="I138" s="86">
        <v>653</v>
      </c>
      <c r="J138" s="87">
        <v>780.16666666666663</v>
      </c>
      <c r="K138" s="87"/>
      <c r="L138" s="87"/>
      <c r="M138" s="89">
        <v>653</v>
      </c>
      <c r="N138" s="90">
        <v>453.33333333333331</v>
      </c>
      <c r="O138" s="90">
        <v>746</v>
      </c>
      <c r="Q138" s="57">
        <v>653</v>
      </c>
      <c r="R138" s="56">
        <v>1009.5714285714286</v>
      </c>
      <c r="T138" s="56"/>
      <c r="U138" s="122">
        <v>653</v>
      </c>
      <c r="V138" s="122">
        <v>1181.1428571428571</v>
      </c>
    </row>
    <row r="139" spans="1:22" ht="15" x14ac:dyDescent="0.25">
      <c r="A139" s="54">
        <v>654</v>
      </c>
      <c r="B139" s="54">
        <v>157.14285714285714</v>
      </c>
      <c r="C139" s="54"/>
      <c r="D139" s="54"/>
      <c r="E139" s="81">
        <v>654</v>
      </c>
      <c r="F139" s="84">
        <v>257.85714285714283</v>
      </c>
      <c r="G139" s="82"/>
      <c r="H139" s="82"/>
      <c r="I139" s="86">
        <v>654</v>
      </c>
      <c r="J139" s="87">
        <v>777.5</v>
      </c>
      <c r="K139" s="87"/>
      <c r="L139" s="87"/>
      <c r="M139" s="89">
        <v>654</v>
      </c>
      <c r="N139" s="90">
        <v>401.16666666666669</v>
      </c>
      <c r="O139" s="90">
        <v>747</v>
      </c>
      <c r="Q139" s="57">
        <v>654</v>
      </c>
      <c r="R139" s="56">
        <v>1079.2857142857142</v>
      </c>
      <c r="T139" s="56"/>
      <c r="U139" s="122">
        <v>654</v>
      </c>
      <c r="V139" s="122">
        <v>1184</v>
      </c>
    </row>
    <row r="140" spans="1:22" ht="15" x14ac:dyDescent="0.25">
      <c r="A140" s="54">
        <v>655</v>
      </c>
      <c r="B140" s="54">
        <v>166.85714285714286</v>
      </c>
      <c r="C140" s="54"/>
      <c r="D140" s="54"/>
      <c r="E140" s="81">
        <v>655</v>
      </c>
      <c r="F140" s="84">
        <v>300.71428571428572</v>
      </c>
      <c r="G140" s="82"/>
      <c r="H140" s="82"/>
      <c r="I140" s="86">
        <v>655</v>
      </c>
      <c r="J140" s="87">
        <v>648.16666666666663</v>
      </c>
      <c r="K140" s="87"/>
      <c r="L140" s="87"/>
      <c r="M140" s="89">
        <v>655</v>
      </c>
      <c r="N140" s="90">
        <v>409</v>
      </c>
      <c r="O140" s="90">
        <v>748</v>
      </c>
      <c r="Q140" s="57">
        <v>655</v>
      </c>
      <c r="R140" s="56">
        <v>1062.2857142857142</v>
      </c>
      <c r="T140" s="56"/>
      <c r="U140" s="122">
        <v>655</v>
      </c>
      <c r="V140" s="122">
        <v>1046.1428571428571</v>
      </c>
    </row>
    <row r="141" spans="1:22" ht="15" x14ac:dyDescent="0.25">
      <c r="A141" s="54">
        <v>656</v>
      </c>
      <c r="B141" s="54">
        <v>137.85714285714286</v>
      </c>
      <c r="C141" s="54"/>
      <c r="D141" s="54"/>
      <c r="E141" s="81">
        <v>656</v>
      </c>
      <c r="F141" s="84">
        <v>187.14285714285714</v>
      </c>
      <c r="G141" s="82"/>
      <c r="H141" s="82"/>
      <c r="I141" s="86">
        <v>656</v>
      </c>
      <c r="J141" s="87">
        <v>647.66666666666663</v>
      </c>
      <c r="K141" s="87"/>
      <c r="L141" s="87"/>
      <c r="M141" s="89">
        <v>656</v>
      </c>
      <c r="N141" s="90">
        <v>518.33333333333337</v>
      </c>
      <c r="O141" s="90">
        <v>749</v>
      </c>
      <c r="Q141" s="57">
        <v>656</v>
      </c>
      <c r="R141" s="56">
        <v>1116</v>
      </c>
      <c r="T141" s="56"/>
      <c r="U141" s="122">
        <v>656</v>
      </c>
      <c r="V141" s="122">
        <v>1083.2857142857142</v>
      </c>
    </row>
    <row r="142" spans="1:22" ht="15" x14ac:dyDescent="0.25">
      <c r="A142" s="54">
        <v>657</v>
      </c>
      <c r="B142" s="54">
        <v>118.71428571428571</v>
      </c>
      <c r="C142" s="54"/>
      <c r="D142" s="54"/>
      <c r="E142" s="81">
        <v>657</v>
      </c>
      <c r="F142" s="84">
        <v>200.42857142857142</v>
      </c>
      <c r="G142" s="82"/>
      <c r="H142" s="82"/>
      <c r="I142" s="86">
        <v>657</v>
      </c>
      <c r="J142" s="87">
        <v>569</v>
      </c>
      <c r="K142" s="87"/>
      <c r="L142" s="87"/>
      <c r="M142" s="89">
        <v>657</v>
      </c>
      <c r="N142" s="90">
        <v>412.33333333333331</v>
      </c>
      <c r="O142" s="90">
        <v>750</v>
      </c>
      <c r="Q142" s="57">
        <v>657</v>
      </c>
      <c r="R142" s="56">
        <v>1058.8571428571429</v>
      </c>
      <c r="T142" s="56"/>
      <c r="U142" s="122">
        <v>657</v>
      </c>
      <c r="V142" s="122">
        <v>1060.4285714285713</v>
      </c>
    </row>
    <row r="143" spans="1:22" ht="15" x14ac:dyDescent="0.25">
      <c r="A143" s="54">
        <v>658</v>
      </c>
      <c r="B143" s="54">
        <v>186.57142857142858</v>
      </c>
      <c r="C143" s="54"/>
      <c r="D143" s="54"/>
      <c r="E143" s="81">
        <v>658</v>
      </c>
      <c r="F143" s="84">
        <v>172.28571428571428</v>
      </c>
      <c r="G143" s="82"/>
      <c r="H143" s="82"/>
      <c r="I143" s="86">
        <v>658</v>
      </c>
      <c r="J143" s="87">
        <v>713.66666666666663</v>
      </c>
      <c r="K143" s="87"/>
      <c r="L143" s="87"/>
      <c r="M143" s="89">
        <v>658</v>
      </c>
      <c r="N143" s="90">
        <v>379.5</v>
      </c>
      <c r="O143" s="90">
        <v>751</v>
      </c>
      <c r="Q143" s="57">
        <v>658</v>
      </c>
      <c r="R143" s="56">
        <v>1021.8571428571429</v>
      </c>
      <c r="T143" s="56"/>
      <c r="U143" s="122">
        <v>658</v>
      </c>
      <c r="V143" s="122">
        <v>1037.8571428571429</v>
      </c>
    </row>
    <row r="144" spans="1:22" ht="15" x14ac:dyDescent="0.25">
      <c r="A144" s="54">
        <v>659</v>
      </c>
      <c r="B144" s="54">
        <v>167.85714285714286</v>
      </c>
      <c r="C144" s="54"/>
      <c r="D144" s="54"/>
      <c r="E144" s="81">
        <v>659</v>
      </c>
      <c r="F144" s="84">
        <v>167.57142857142858</v>
      </c>
      <c r="G144" s="82"/>
      <c r="H144" s="82"/>
      <c r="I144" s="86">
        <v>659</v>
      </c>
      <c r="J144" s="87">
        <v>566.66666666666663</v>
      </c>
      <c r="K144" s="87"/>
      <c r="L144" s="87"/>
      <c r="M144" s="89">
        <v>659</v>
      </c>
      <c r="N144" s="90">
        <v>409.16666666666669</v>
      </c>
      <c r="O144" s="90">
        <v>752</v>
      </c>
      <c r="Q144" s="57">
        <v>659</v>
      </c>
      <c r="R144" s="56">
        <v>1044.5714285714287</v>
      </c>
      <c r="T144" s="56"/>
      <c r="U144" s="122">
        <v>659</v>
      </c>
      <c r="V144" s="122">
        <v>1019.7142857142857</v>
      </c>
    </row>
    <row r="145" spans="1:22" ht="15" x14ac:dyDescent="0.25">
      <c r="A145" s="54">
        <v>660</v>
      </c>
      <c r="B145" s="54">
        <v>96.857142857142861</v>
      </c>
      <c r="C145" s="54"/>
      <c r="D145" s="54"/>
      <c r="E145" s="81">
        <v>660</v>
      </c>
      <c r="F145" s="84">
        <v>223.28571428571428</v>
      </c>
      <c r="G145" s="82"/>
      <c r="H145" s="82"/>
      <c r="I145" s="86">
        <v>660</v>
      </c>
      <c r="J145" s="87">
        <v>589.16666666666663</v>
      </c>
      <c r="K145" s="87"/>
      <c r="L145" s="87"/>
      <c r="M145" s="89">
        <v>660</v>
      </c>
      <c r="N145" s="90">
        <v>383</v>
      </c>
      <c r="O145" s="90">
        <v>753</v>
      </c>
      <c r="Q145" s="57">
        <v>660</v>
      </c>
      <c r="R145" s="56">
        <v>982.28571428571433</v>
      </c>
      <c r="T145" s="56"/>
      <c r="U145" s="122">
        <v>660</v>
      </c>
      <c r="V145" s="122">
        <v>995.28571428571433</v>
      </c>
    </row>
    <row r="146" spans="1:22" ht="15" x14ac:dyDescent="0.25">
      <c r="A146" s="54">
        <v>661</v>
      </c>
      <c r="B146" s="54">
        <v>106.57142857142857</v>
      </c>
      <c r="C146" s="54"/>
      <c r="D146" s="54"/>
      <c r="E146" s="81">
        <v>661</v>
      </c>
      <c r="F146" s="84">
        <v>258</v>
      </c>
      <c r="G146" s="82"/>
      <c r="H146" s="82"/>
      <c r="I146" s="86">
        <v>661</v>
      </c>
      <c r="J146" s="87">
        <v>558</v>
      </c>
      <c r="K146" s="87"/>
      <c r="L146" s="87"/>
      <c r="M146" s="89">
        <v>661</v>
      </c>
      <c r="N146" s="90">
        <v>422.5</v>
      </c>
      <c r="O146" s="90">
        <v>754</v>
      </c>
      <c r="Q146" s="57">
        <v>661</v>
      </c>
      <c r="R146" s="56">
        <v>922.85714285714289</v>
      </c>
      <c r="T146" s="56"/>
      <c r="U146" s="122">
        <v>661</v>
      </c>
      <c r="V146" s="122">
        <v>824.42857142857144</v>
      </c>
    </row>
    <row r="147" spans="1:22" ht="15" x14ac:dyDescent="0.25">
      <c r="A147" s="54">
        <v>662</v>
      </c>
      <c r="B147" s="54">
        <v>151.14285714285714</v>
      </c>
      <c r="C147" s="54"/>
      <c r="D147" s="54"/>
      <c r="E147" s="81">
        <v>662</v>
      </c>
      <c r="F147" s="84">
        <v>204.71428571428572</v>
      </c>
      <c r="G147" s="82"/>
      <c r="H147" s="82"/>
      <c r="I147" s="86">
        <v>662</v>
      </c>
      <c r="J147" s="87">
        <v>530.66666666666663</v>
      </c>
      <c r="K147" s="87"/>
      <c r="L147" s="87"/>
      <c r="M147" s="89">
        <v>662</v>
      </c>
      <c r="N147" s="90">
        <v>365.5</v>
      </c>
      <c r="O147" s="90">
        <v>755</v>
      </c>
      <c r="Q147" s="57">
        <v>662</v>
      </c>
      <c r="R147" s="56">
        <v>955.71428571428567</v>
      </c>
      <c r="T147" s="56"/>
      <c r="U147" s="122">
        <v>662</v>
      </c>
      <c r="V147" s="122">
        <v>994.57142857142856</v>
      </c>
    </row>
    <row r="148" spans="1:22" ht="15" x14ac:dyDescent="0.25">
      <c r="A148" s="54">
        <v>663</v>
      </c>
      <c r="B148" s="54">
        <v>211</v>
      </c>
      <c r="C148" s="54"/>
      <c r="D148" s="54"/>
      <c r="E148" s="81">
        <v>663</v>
      </c>
      <c r="F148" s="84">
        <v>267.57142857142856</v>
      </c>
      <c r="G148" s="82"/>
      <c r="H148" s="82"/>
      <c r="I148" s="86">
        <v>663</v>
      </c>
      <c r="J148" s="87">
        <v>636.83333333333337</v>
      </c>
      <c r="K148" s="87"/>
      <c r="L148" s="87"/>
      <c r="M148" s="89">
        <v>663</v>
      </c>
      <c r="N148" s="90">
        <v>288.33333333333331</v>
      </c>
      <c r="O148" s="90">
        <v>756</v>
      </c>
      <c r="Q148" s="57">
        <v>663</v>
      </c>
      <c r="R148" s="56">
        <v>961.14285714285711</v>
      </c>
      <c r="T148" s="56"/>
      <c r="U148" s="122">
        <v>663</v>
      </c>
      <c r="V148" s="122">
        <v>929</v>
      </c>
    </row>
    <row r="149" spans="1:22" ht="15" x14ac:dyDescent="0.25">
      <c r="A149" s="54">
        <v>664</v>
      </c>
      <c r="B149" s="54">
        <v>115</v>
      </c>
      <c r="C149" s="54"/>
      <c r="D149" s="54"/>
      <c r="E149" s="81">
        <v>664</v>
      </c>
      <c r="F149" s="84">
        <v>286.14285714285717</v>
      </c>
      <c r="G149" s="82"/>
      <c r="H149" s="82"/>
      <c r="I149" s="86">
        <v>664</v>
      </c>
      <c r="J149" s="87">
        <v>717.16666666666663</v>
      </c>
      <c r="K149" s="87"/>
      <c r="L149" s="87"/>
      <c r="M149" s="89">
        <v>664</v>
      </c>
      <c r="N149" s="90">
        <v>306.83333333333331</v>
      </c>
      <c r="O149" s="90">
        <v>757</v>
      </c>
      <c r="Q149" s="57">
        <v>664</v>
      </c>
      <c r="R149" s="56">
        <v>1090.4285714285713</v>
      </c>
      <c r="T149" s="56"/>
      <c r="U149" s="122">
        <v>664</v>
      </c>
      <c r="V149" s="122">
        <v>919.14285714285711</v>
      </c>
    </row>
    <row r="150" spans="1:22" ht="15" x14ac:dyDescent="0.25">
      <c r="A150" s="54">
        <v>665</v>
      </c>
      <c r="B150" s="54">
        <v>56.714285714285715</v>
      </c>
      <c r="C150" s="54"/>
      <c r="D150" s="54"/>
      <c r="E150" s="81">
        <v>665</v>
      </c>
      <c r="F150" s="84">
        <v>148.28571428571428</v>
      </c>
      <c r="G150" s="82"/>
      <c r="H150" s="82"/>
      <c r="I150" s="86">
        <v>665</v>
      </c>
      <c r="J150" s="87">
        <v>554.5</v>
      </c>
      <c r="K150" s="87"/>
      <c r="L150" s="87"/>
      <c r="M150" s="89">
        <v>665</v>
      </c>
      <c r="N150" s="90">
        <v>355.66666666666669</v>
      </c>
      <c r="O150" s="90">
        <v>758</v>
      </c>
      <c r="Q150" s="57">
        <v>665</v>
      </c>
      <c r="R150" s="56">
        <v>980.57142857142856</v>
      </c>
      <c r="T150" s="56"/>
      <c r="U150" s="122">
        <v>665</v>
      </c>
      <c r="V150" s="122">
        <v>929</v>
      </c>
    </row>
    <row r="151" spans="1:22" ht="15" x14ac:dyDescent="0.25">
      <c r="A151" s="54">
        <v>666</v>
      </c>
      <c r="B151" s="54">
        <v>119.28571428571429</v>
      </c>
      <c r="C151" s="54"/>
      <c r="D151" s="54"/>
      <c r="E151" s="81">
        <v>666</v>
      </c>
      <c r="F151" s="84">
        <v>177.28571428571428</v>
      </c>
      <c r="G151" s="82"/>
      <c r="H151" s="82"/>
      <c r="I151" s="86">
        <v>666</v>
      </c>
      <c r="J151" s="87">
        <v>677.83333333333337</v>
      </c>
      <c r="K151" s="87"/>
      <c r="L151" s="87"/>
      <c r="M151" s="89">
        <v>666</v>
      </c>
      <c r="N151" s="90">
        <v>284.5</v>
      </c>
      <c r="O151" s="90">
        <v>759</v>
      </c>
      <c r="Q151" s="57">
        <v>666</v>
      </c>
      <c r="R151" s="56">
        <v>795.28571428571433</v>
      </c>
      <c r="T151" s="56"/>
      <c r="U151" s="122">
        <v>666</v>
      </c>
      <c r="V151" s="122">
        <v>900.28571428571433</v>
      </c>
    </row>
    <row r="152" spans="1:22" ht="15" x14ac:dyDescent="0.25">
      <c r="A152" s="54">
        <v>667</v>
      </c>
      <c r="B152" s="54">
        <v>152</v>
      </c>
      <c r="C152" s="54"/>
      <c r="D152" s="54"/>
      <c r="E152" s="81">
        <v>667</v>
      </c>
      <c r="F152" s="84">
        <v>211.57142857142858</v>
      </c>
      <c r="G152" s="82"/>
      <c r="H152" s="82"/>
      <c r="I152" s="86">
        <v>667</v>
      </c>
      <c r="J152" s="87">
        <v>547.83333333333337</v>
      </c>
      <c r="K152" s="87"/>
      <c r="L152" s="87"/>
      <c r="M152" s="89">
        <v>667</v>
      </c>
      <c r="N152" s="90">
        <v>392.83333333333331</v>
      </c>
      <c r="O152" s="90">
        <v>760</v>
      </c>
      <c r="Q152" s="57">
        <v>667</v>
      </c>
      <c r="R152" s="56">
        <v>933.14285714285711</v>
      </c>
      <c r="T152" s="56"/>
      <c r="U152" s="122">
        <v>667</v>
      </c>
      <c r="V152" s="122">
        <v>1009.2857142857143</v>
      </c>
    </row>
    <row r="153" spans="1:22" ht="15" x14ac:dyDescent="0.25">
      <c r="A153" s="54">
        <v>668</v>
      </c>
      <c r="B153" s="54">
        <v>68.857142857142861</v>
      </c>
      <c r="C153" s="54"/>
      <c r="D153" s="54"/>
      <c r="E153" s="81">
        <v>668</v>
      </c>
      <c r="F153" s="84">
        <v>191.28571428571428</v>
      </c>
      <c r="G153" s="82"/>
      <c r="H153" s="82"/>
      <c r="I153" s="86">
        <v>668</v>
      </c>
      <c r="J153" s="87">
        <v>436.16666666666669</v>
      </c>
      <c r="K153" s="87"/>
      <c r="L153" s="87"/>
      <c r="M153" s="89">
        <v>668</v>
      </c>
      <c r="N153" s="90">
        <v>307.5</v>
      </c>
      <c r="O153" s="90">
        <v>761</v>
      </c>
      <c r="Q153" s="57">
        <v>668</v>
      </c>
      <c r="R153" s="56">
        <v>787.57142857142856</v>
      </c>
      <c r="T153" s="56"/>
      <c r="U153" s="122">
        <v>668</v>
      </c>
      <c r="V153" s="122">
        <v>895.28571428571433</v>
      </c>
    </row>
    <row r="154" spans="1:22" ht="15" x14ac:dyDescent="0.25">
      <c r="A154" s="54">
        <v>669</v>
      </c>
      <c r="B154" s="54">
        <v>84.428571428571431</v>
      </c>
      <c r="C154" s="54"/>
      <c r="D154" s="53"/>
      <c r="E154" s="81">
        <v>669</v>
      </c>
      <c r="F154" s="84">
        <v>167</v>
      </c>
      <c r="G154" s="82"/>
      <c r="H154" s="82"/>
      <c r="I154" s="86">
        <v>669</v>
      </c>
      <c r="J154" s="87">
        <v>536.83333333333337</v>
      </c>
      <c r="K154" s="87"/>
      <c r="L154" s="88"/>
      <c r="M154" s="89">
        <v>669</v>
      </c>
      <c r="N154" s="91">
        <v>242.16666666666666</v>
      </c>
      <c r="O154" s="90">
        <v>762</v>
      </c>
      <c r="Q154" s="57">
        <v>669</v>
      </c>
      <c r="R154" s="56">
        <v>781.42857142857144</v>
      </c>
      <c r="T154" s="58"/>
      <c r="U154" s="122">
        <v>669</v>
      </c>
      <c r="V154" s="122">
        <v>857.28571428571433</v>
      </c>
    </row>
    <row r="155" spans="1:22" ht="15" x14ac:dyDescent="0.25">
      <c r="A155" s="54">
        <v>670</v>
      </c>
      <c r="B155" s="54">
        <v>101</v>
      </c>
      <c r="C155" s="54"/>
      <c r="D155" s="53"/>
      <c r="E155" s="81">
        <v>670</v>
      </c>
      <c r="F155" s="84">
        <v>138.71428571428572</v>
      </c>
      <c r="G155" s="82"/>
      <c r="H155" s="82"/>
      <c r="I155" s="86">
        <v>670</v>
      </c>
      <c r="J155" s="87">
        <v>653.66666666666663</v>
      </c>
      <c r="K155" s="87"/>
      <c r="L155" s="88"/>
      <c r="M155" s="89">
        <v>670</v>
      </c>
      <c r="N155" s="91">
        <v>348.16666666666669</v>
      </c>
      <c r="O155" s="90">
        <v>763</v>
      </c>
      <c r="Q155" s="57">
        <v>670</v>
      </c>
      <c r="R155" s="56">
        <v>913</v>
      </c>
      <c r="T155" s="58"/>
      <c r="U155" s="122">
        <v>670</v>
      </c>
      <c r="V155" s="122">
        <v>818</v>
      </c>
    </row>
    <row r="156" spans="1:22" ht="15" x14ac:dyDescent="0.25">
      <c r="A156" s="54">
        <v>671</v>
      </c>
      <c r="B156" s="54">
        <v>137.14285714285714</v>
      </c>
      <c r="C156" s="54"/>
      <c r="D156" s="53"/>
      <c r="E156" s="81">
        <v>671</v>
      </c>
      <c r="F156" s="84">
        <v>195</v>
      </c>
      <c r="G156" s="82"/>
      <c r="H156" s="82"/>
      <c r="I156" s="86">
        <v>671</v>
      </c>
      <c r="J156" s="87">
        <v>622.83333333333337</v>
      </c>
      <c r="K156" s="87"/>
      <c r="L156" s="88"/>
      <c r="M156" s="89">
        <v>671</v>
      </c>
      <c r="N156" s="91">
        <v>207.33333333333334</v>
      </c>
      <c r="O156" s="90">
        <v>764</v>
      </c>
      <c r="Q156" s="57">
        <v>671</v>
      </c>
      <c r="R156" s="56">
        <v>772.71428571428567</v>
      </c>
      <c r="T156" s="58"/>
      <c r="U156" s="122">
        <v>671</v>
      </c>
      <c r="V156" s="122">
        <v>833.28571428571433</v>
      </c>
    </row>
    <row r="157" spans="1:22" ht="15" x14ac:dyDescent="0.25">
      <c r="A157" s="54">
        <v>672</v>
      </c>
      <c r="B157" s="54">
        <v>95.714285714285708</v>
      </c>
      <c r="C157" s="54"/>
      <c r="D157" s="53"/>
      <c r="E157" s="81">
        <v>672</v>
      </c>
      <c r="F157" s="84">
        <v>218.14285714285714</v>
      </c>
      <c r="G157" s="82"/>
      <c r="H157" s="82"/>
      <c r="I157" s="86">
        <v>672</v>
      </c>
      <c r="J157" s="87">
        <v>602</v>
      </c>
      <c r="K157" s="87"/>
      <c r="L157" s="88"/>
      <c r="M157" s="89">
        <v>672</v>
      </c>
      <c r="N157" s="91">
        <v>345.66666666666669</v>
      </c>
      <c r="O157" s="90">
        <v>765</v>
      </c>
      <c r="Q157" s="57">
        <v>672</v>
      </c>
      <c r="R157" s="56">
        <v>680.71428571428567</v>
      </c>
      <c r="T157" s="58"/>
      <c r="U157" s="122">
        <v>672</v>
      </c>
      <c r="V157" s="122">
        <v>685.28571428571433</v>
      </c>
    </row>
    <row r="158" spans="1:22" ht="15" x14ac:dyDescent="0.25">
      <c r="A158" s="54">
        <v>673</v>
      </c>
      <c r="B158" s="54">
        <v>62.428571428571431</v>
      </c>
      <c r="C158" s="54"/>
      <c r="D158" s="53"/>
      <c r="E158" s="81">
        <v>673</v>
      </c>
      <c r="F158" s="84">
        <v>138.71428571428572</v>
      </c>
      <c r="G158" s="82"/>
      <c r="H158" s="82"/>
      <c r="I158" s="86">
        <v>673</v>
      </c>
      <c r="J158" s="87">
        <v>440.83333333333331</v>
      </c>
      <c r="K158" s="87"/>
      <c r="L158" s="88"/>
      <c r="M158" s="89">
        <v>673</v>
      </c>
      <c r="N158" s="91">
        <v>322.33333333333331</v>
      </c>
      <c r="O158" s="90">
        <v>766</v>
      </c>
      <c r="Q158" s="57">
        <v>673</v>
      </c>
      <c r="R158" s="56">
        <v>755.14285714285711</v>
      </c>
      <c r="T158" s="58"/>
      <c r="U158" s="122">
        <v>673</v>
      </c>
      <c r="V158" s="122">
        <v>884.57142857142856</v>
      </c>
    </row>
    <row r="159" spans="1:22" ht="15" x14ac:dyDescent="0.25">
      <c r="A159" s="54">
        <v>674</v>
      </c>
      <c r="B159" s="53">
        <v>12.571428571428571</v>
      </c>
      <c r="C159" s="54"/>
      <c r="D159" s="53"/>
      <c r="E159" s="81">
        <v>674</v>
      </c>
      <c r="F159" s="85">
        <v>72.571428571428569</v>
      </c>
      <c r="G159" s="82"/>
      <c r="H159" s="85"/>
      <c r="I159" s="86">
        <v>674</v>
      </c>
      <c r="J159" s="88">
        <v>561.66666666666663</v>
      </c>
      <c r="K159" s="87"/>
      <c r="L159" s="88"/>
      <c r="M159" s="89">
        <v>674</v>
      </c>
      <c r="N159" s="91">
        <v>327</v>
      </c>
      <c r="O159" s="90">
        <v>767</v>
      </c>
      <c r="Q159" s="57">
        <v>674</v>
      </c>
      <c r="R159" s="58">
        <v>914.85714285714289</v>
      </c>
      <c r="T159" s="58"/>
      <c r="U159" s="122">
        <v>674</v>
      </c>
      <c r="V159" s="122">
        <v>790.14285714285711</v>
      </c>
    </row>
    <row r="160" spans="1:22" ht="15" x14ac:dyDescent="0.25">
      <c r="A160" s="54">
        <v>675</v>
      </c>
      <c r="B160" s="53">
        <v>159.14285714285714</v>
      </c>
      <c r="C160" s="54"/>
      <c r="D160" s="53"/>
      <c r="E160" s="81">
        <v>675</v>
      </c>
      <c r="F160" s="85">
        <v>191.85714285714286</v>
      </c>
      <c r="G160" s="82"/>
      <c r="H160" s="85"/>
      <c r="I160" s="86">
        <v>675</v>
      </c>
      <c r="J160" s="88">
        <v>420.5</v>
      </c>
      <c r="K160" s="87"/>
      <c r="L160" s="88"/>
      <c r="M160" s="89">
        <v>675</v>
      </c>
      <c r="N160" s="91">
        <v>245</v>
      </c>
      <c r="O160" s="90">
        <v>768</v>
      </c>
      <c r="Q160" s="57">
        <v>675</v>
      </c>
      <c r="R160" s="58">
        <v>855.28571428571433</v>
      </c>
      <c r="T160" s="58"/>
      <c r="U160" s="122">
        <v>675</v>
      </c>
      <c r="V160" s="122">
        <v>600.85714285714289</v>
      </c>
    </row>
    <row r="161" spans="1:22" ht="15" x14ac:dyDescent="0.25">
      <c r="A161" s="54">
        <v>676</v>
      </c>
      <c r="B161" s="53">
        <v>87.571428571428569</v>
      </c>
      <c r="C161" s="54"/>
      <c r="D161" s="53"/>
      <c r="E161" s="81">
        <v>676</v>
      </c>
      <c r="F161" s="85">
        <v>160.57142857142858</v>
      </c>
      <c r="G161" s="82"/>
      <c r="H161" s="85"/>
      <c r="I161" s="86">
        <v>676</v>
      </c>
      <c r="J161" s="88">
        <v>494</v>
      </c>
      <c r="K161" s="87"/>
      <c r="L161" s="88"/>
      <c r="M161" s="89">
        <v>676</v>
      </c>
      <c r="N161" s="91">
        <v>223</v>
      </c>
      <c r="O161" s="90">
        <v>769</v>
      </c>
      <c r="Q161" s="57">
        <v>676</v>
      </c>
      <c r="R161" s="58">
        <v>676.28571428571433</v>
      </c>
      <c r="T161" s="58"/>
      <c r="U161" s="122">
        <v>676</v>
      </c>
      <c r="V161" s="122">
        <v>734.14285714285711</v>
      </c>
    </row>
    <row r="162" spans="1:22" ht="15" x14ac:dyDescent="0.25">
      <c r="A162" s="54">
        <v>677</v>
      </c>
      <c r="B162" s="53">
        <v>33.428571428571431</v>
      </c>
      <c r="C162" s="54"/>
      <c r="D162" s="53"/>
      <c r="E162" s="81">
        <v>677</v>
      </c>
      <c r="F162" s="85">
        <v>127.42857142857143</v>
      </c>
      <c r="G162" s="82"/>
      <c r="H162" s="85"/>
      <c r="I162" s="86">
        <v>677</v>
      </c>
      <c r="J162" s="88">
        <v>506.33333333333331</v>
      </c>
      <c r="K162" s="87"/>
      <c r="L162" s="88"/>
      <c r="M162" s="89">
        <v>677</v>
      </c>
      <c r="N162" s="91">
        <v>246</v>
      </c>
      <c r="O162" s="90">
        <v>770</v>
      </c>
      <c r="Q162" s="57">
        <v>677</v>
      </c>
      <c r="R162" s="58">
        <v>696.28571428571433</v>
      </c>
      <c r="T162" s="58"/>
      <c r="U162" s="122">
        <v>677</v>
      </c>
      <c r="V162" s="122">
        <v>668.71428571428567</v>
      </c>
    </row>
    <row r="163" spans="1:22" ht="15" x14ac:dyDescent="0.25">
      <c r="A163" s="54">
        <v>678</v>
      </c>
      <c r="B163" s="53">
        <v>105.57142857142857</v>
      </c>
      <c r="C163" s="54"/>
      <c r="D163" s="53"/>
      <c r="E163" s="81">
        <v>678</v>
      </c>
      <c r="F163" s="85">
        <v>256</v>
      </c>
      <c r="G163" s="82"/>
      <c r="H163" s="85"/>
      <c r="I163" s="86">
        <v>678</v>
      </c>
      <c r="J163" s="88">
        <v>421.16666666666669</v>
      </c>
      <c r="K163" s="87"/>
      <c r="L163" s="88"/>
      <c r="M163" s="89">
        <v>678</v>
      </c>
      <c r="N163" s="91">
        <v>281</v>
      </c>
      <c r="O163" s="90">
        <v>771</v>
      </c>
      <c r="Q163" s="57">
        <v>678</v>
      </c>
      <c r="R163" s="58">
        <v>780.42857142857144</v>
      </c>
      <c r="T163" s="58"/>
      <c r="U163" s="122">
        <v>678</v>
      </c>
      <c r="V163" s="122">
        <v>646.14285714285711</v>
      </c>
    </row>
    <row r="164" spans="1:22" ht="15" x14ac:dyDescent="0.25">
      <c r="A164" s="54">
        <v>679</v>
      </c>
      <c r="B164" s="53">
        <v>103.14285714285714</v>
      </c>
      <c r="C164" s="54"/>
      <c r="D164" s="53"/>
      <c r="E164" s="81">
        <v>679</v>
      </c>
      <c r="F164" s="85">
        <v>218.71428571428572</v>
      </c>
      <c r="G164" s="82"/>
      <c r="H164" s="85"/>
      <c r="I164" s="86">
        <v>679</v>
      </c>
      <c r="J164" s="88">
        <v>266</v>
      </c>
      <c r="K164" s="87"/>
      <c r="L164" s="88"/>
      <c r="M164" s="89">
        <v>679</v>
      </c>
      <c r="N164" s="91">
        <v>281.16666666666669</v>
      </c>
      <c r="O164" s="90">
        <v>772</v>
      </c>
      <c r="Q164" s="57">
        <v>679</v>
      </c>
      <c r="R164" s="58">
        <v>573.14285714285711</v>
      </c>
      <c r="T164" s="58"/>
      <c r="U164" s="122">
        <v>679</v>
      </c>
      <c r="V164" s="122">
        <v>745.42857142857144</v>
      </c>
    </row>
    <row r="165" spans="1:22" ht="15" x14ac:dyDescent="0.25">
      <c r="A165" s="54">
        <v>680</v>
      </c>
      <c r="B165" s="53">
        <v>116.28571428571429</v>
      </c>
      <c r="C165" s="54"/>
      <c r="D165" s="53"/>
      <c r="E165" s="81">
        <v>680</v>
      </c>
      <c r="F165" s="85">
        <v>200</v>
      </c>
      <c r="G165" s="82"/>
      <c r="H165" s="85"/>
      <c r="I165" s="86">
        <v>680</v>
      </c>
      <c r="J165" s="88">
        <v>480.33333333333331</v>
      </c>
      <c r="K165" s="87"/>
      <c r="L165" s="88"/>
      <c r="M165" s="89">
        <v>680</v>
      </c>
      <c r="N165" s="91">
        <v>186.33333333333334</v>
      </c>
      <c r="O165" s="90">
        <v>773</v>
      </c>
      <c r="Q165" s="57">
        <v>680</v>
      </c>
      <c r="R165" s="58">
        <v>701</v>
      </c>
      <c r="T165" s="58"/>
      <c r="U165" s="122">
        <v>680</v>
      </c>
      <c r="V165" s="122">
        <v>764.71428571428567</v>
      </c>
    </row>
    <row r="166" spans="1:22" ht="15" x14ac:dyDescent="0.25">
      <c r="A166" s="54">
        <v>681</v>
      </c>
      <c r="B166" s="53">
        <v>183.57142857142858</v>
      </c>
      <c r="C166" s="54"/>
      <c r="D166" s="53"/>
      <c r="E166" s="81">
        <v>681</v>
      </c>
      <c r="F166" s="85">
        <v>196.14285714285714</v>
      </c>
      <c r="G166" s="82"/>
      <c r="H166" s="85"/>
      <c r="I166" s="86">
        <v>681</v>
      </c>
      <c r="J166" s="88">
        <v>280.83333333333331</v>
      </c>
      <c r="K166" s="87"/>
      <c r="L166" s="88"/>
      <c r="M166" s="89">
        <v>681</v>
      </c>
      <c r="N166" s="91">
        <v>308.5</v>
      </c>
      <c r="O166" s="90">
        <v>774</v>
      </c>
      <c r="Q166" s="57">
        <v>681</v>
      </c>
      <c r="R166" s="58">
        <v>761.14285714285711</v>
      </c>
      <c r="T166" s="58"/>
      <c r="U166" s="122">
        <v>681</v>
      </c>
      <c r="V166" s="122">
        <v>609.85714285714289</v>
      </c>
    </row>
    <row r="167" spans="1:22" ht="15" x14ac:dyDescent="0.25">
      <c r="A167" s="54">
        <v>682</v>
      </c>
      <c r="B167" s="53">
        <v>61.428571428571431</v>
      </c>
      <c r="C167" s="54"/>
      <c r="D167" s="53"/>
      <c r="E167" s="81">
        <v>682</v>
      </c>
      <c r="F167" s="85">
        <v>193.42857142857142</v>
      </c>
      <c r="G167" s="82"/>
      <c r="H167" s="85"/>
      <c r="I167" s="86">
        <v>682</v>
      </c>
      <c r="J167" s="88">
        <v>463</v>
      </c>
      <c r="K167" s="87"/>
      <c r="L167" s="88"/>
      <c r="M167" s="89">
        <v>682</v>
      </c>
      <c r="N167" s="91">
        <v>229.16666666666666</v>
      </c>
      <c r="O167" s="90">
        <v>775</v>
      </c>
      <c r="Q167" s="57">
        <v>682</v>
      </c>
      <c r="R167" s="58">
        <v>549.85714285714289</v>
      </c>
      <c r="T167" s="58"/>
      <c r="U167" s="122">
        <v>682</v>
      </c>
      <c r="V167" s="122">
        <v>634.71428571428567</v>
      </c>
    </row>
    <row r="168" spans="1:22" ht="15" x14ac:dyDescent="0.25">
      <c r="A168" s="54">
        <v>683</v>
      </c>
      <c r="B168" s="53">
        <v>106.14285714285714</v>
      </c>
      <c r="C168" s="54"/>
      <c r="D168" s="53"/>
      <c r="E168" s="81">
        <v>683</v>
      </c>
      <c r="F168" s="85">
        <v>172.28571428571428</v>
      </c>
      <c r="G168" s="82"/>
      <c r="H168" s="85"/>
      <c r="I168" s="86">
        <v>683</v>
      </c>
      <c r="J168" s="88">
        <v>451.66666666666669</v>
      </c>
      <c r="K168" s="87"/>
      <c r="L168" s="88"/>
      <c r="M168" s="89">
        <v>683</v>
      </c>
      <c r="N168" s="91">
        <v>249.16666666666666</v>
      </c>
      <c r="O168" s="90">
        <v>776</v>
      </c>
      <c r="Q168" s="57">
        <v>683</v>
      </c>
      <c r="R168" s="58">
        <v>597.28571428571433</v>
      </c>
      <c r="T168" s="58"/>
      <c r="U168" s="122">
        <v>683</v>
      </c>
      <c r="V168" s="122">
        <v>604.42857142857144</v>
      </c>
    </row>
    <row r="169" spans="1:22" ht="15" x14ac:dyDescent="0.25">
      <c r="A169" s="54">
        <v>684</v>
      </c>
      <c r="B169" s="53">
        <v>123.71428571428571</v>
      </c>
      <c r="C169" s="54"/>
      <c r="D169" s="53"/>
      <c r="E169" s="81">
        <v>684</v>
      </c>
      <c r="F169" s="85">
        <v>229.14285714285714</v>
      </c>
      <c r="G169" s="82"/>
      <c r="H169" s="85"/>
      <c r="I169" s="86">
        <v>684</v>
      </c>
      <c r="J169" s="88">
        <v>516</v>
      </c>
      <c r="K169" s="87"/>
      <c r="L169" s="88"/>
      <c r="M169" s="89">
        <v>684</v>
      </c>
      <c r="N169" s="91">
        <v>131</v>
      </c>
      <c r="O169" s="90">
        <v>777</v>
      </c>
      <c r="Q169" s="57">
        <v>684</v>
      </c>
      <c r="R169" s="58">
        <v>581.71428571428567</v>
      </c>
      <c r="T169" s="58"/>
      <c r="U169" s="122">
        <v>684</v>
      </c>
      <c r="V169" s="122">
        <v>599.14285714285711</v>
      </c>
    </row>
    <row r="170" spans="1:22" ht="15" x14ac:dyDescent="0.25">
      <c r="A170" s="54">
        <v>685</v>
      </c>
      <c r="B170" s="53">
        <v>89.428571428571431</v>
      </c>
      <c r="C170" s="54"/>
      <c r="D170" s="53"/>
      <c r="E170" s="81">
        <v>685</v>
      </c>
      <c r="F170" s="85">
        <v>141.85714285714286</v>
      </c>
      <c r="G170" s="82"/>
      <c r="H170" s="85"/>
      <c r="I170" s="86">
        <v>685</v>
      </c>
      <c r="J170" s="88">
        <v>431.16666666666669</v>
      </c>
      <c r="K170" s="87"/>
      <c r="L170" s="88"/>
      <c r="M170" s="89">
        <v>685</v>
      </c>
      <c r="N170" s="91">
        <v>245</v>
      </c>
      <c r="O170" s="90">
        <v>778</v>
      </c>
      <c r="Q170" s="57">
        <v>685</v>
      </c>
      <c r="R170" s="58">
        <v>575.85714285714289</v>
      </c>
      <c r="T170" s="58"/>
      <c r="U170" s="122">
        <v>685</v>
      </c>
      <c r="V170" s="122">
        <v>666</v>
      </c>
    </row>
    <row r="171" spans="1:22" ht="15" x14ac:dyDescent="0.25">
      <c r="A171" s="54">
        <v>686</v>
      </c>
      <c r="B171" s="53">
        <v>61.285714285714285</v>
      </c>
      <c r="C171" s="54"/>
      <c r="D171" s="53"/>
      <c r="E171" s="81">
        <v>686</v>
      </c>
      <c r="F171" s="85">
        <v>106.14285714285714</v>
      </c>
      <c r="G171" s="82"/>
      <c r="H171" s="85"/>
      <c r="I171" s="86">
        <v>686</v>
      </c>
      <c r="J171" s="88">
        <v>447.33333333333331</v>
      </c>
      <c r="K171" s="87"/>
      <c r="L171" s="88"/>
      <c r="M171" s="89">
        <v>686</v>
      </c>
      <c r="N171" s="91">
        <v>171.66666666666666</v>
      </c>
      <c r="O171" s="90">
        <v>779</v>
      </c>
      <c r="Q171" s="57">
        <v>686</v>
      </c>
      <c r="R171" s="58">
        <v>570.71428571428567</v>
      </c>
      <c r="T171" s="58"/>
      <c r="U171" s="122">
        <v>686</v>
      </c>
      <c r="V171" s="122">
        <v>539</v>
      </c>
    </row>
    <row r="172" spans="1:22" ht="15" x14ac:dyDescent="0.25">
      <c r="A172" s="54">
        <v>687</v>
      </c>
      <c r="B172" s="53">
        <v>94.714285714285708</v>
      </c>
      <c r="C172" s="54"/>
      <c r="D172" s="53"/>
      <c r="E172" s="81">
        <v>687</v>
      </c>
      <c r="F172" s="85">
        <v>79.857142857142861</v>
      </c>
      <c r="G172" s="82"/>
      <c r="H172" s="85"/>
      <c r="I172" s="86">
        <v>687</v>
      </c>
      <c r="J172" s="88">
        <v>312.83333333333331</v>
      </c>
      <c r="K172" s="87"/>
      <c r="L172" s="88"/>
      <c r="M172" s="89">
        <v>687</v>
      </c>
      <c r="N172" s="91">
        <v>216.33333333333334</v>
      </c>
      <c r="O172" s="90">
        <v>780</v>
      </c>
      <c r="Q172" s="57">
        <v>687</v>
      </c>
      <c r="R172" s="58">
        <v>671.28571428571433</v>
      </c>
      <c r="T172" s="58"/>
      <c r="U172" s="122">
        <v>687</v>
      </c>
      <c r="V172" s="122">
        <v>581.14285714285711</v>
      </c>
    </row>
    <row r="173" spans="1:22" ht="15" x14ac:dyDescent="0.25">
      <c r="A173" s="54">
        <v>688</v>
      </c>
      <c r="B173" s="53">
        <v>98.428571428571431</v>
      </c>
      <c r="C173" s="54"/>
      <c r="D173" s="53"/>
      <c r="E173" s="81">
        <v>688</v>
      </c>
      <c r="F173" s="85">
        <v>61</v>
      </c>
      <c r="G173" s="82"/>
      <c r="H173" s="85"/>
      <c r="I173" s="86">
        <v>688</v>
      </c>
      <c r="J173" s="88">
        <v>479.66666666666669</v>
      </c>
      <c r="K173" s="87"/>
      <c r="L173" s="88"/>
      <c r="M173" s="89">
        <v>688</v>
      </c>
      <c r="N173" s="91">
        <v>316.33333333333331</v>
      </c>
      <c r="O173" s="90">
        <v>781</v>
      </c>
      <c r="Q173" s="57">
        <v>688</v>
      </c>
      <c r="R173" s="58">
        <v>624.42857142857144</v>
      </c>
      <c r="T173" s="58"/>
      <c r="U173" s="122">
        <v>688</v>
      </c>
      <c r="V173" s="122">
        <v>501.14285714285717</v>
      </c>
    </row>
    <row r="174" spans="1:22" ht="15" x14ac:dyDescent="0.25">
      <c r="A174" s="54">
        <v>689</v>
      </c>
      <c r="B174" s="53">
        <v>126.42857142857143</v>
      </c>
      <c r="C174" s="54"/>
      <c r="D174" s="53"/>
      <c r="E174" s="81">
        <v>689</v>
      </c>
      <c r="F174" s="85">
        <v>117</v>
      </c>
      <c r="G174" s="82"/>
      <c r="H174" s="85"/>
      <c r="I174" s="86">
        <v>689</v>
      </c>
      <c r="J174" s="88">
        <v>271.5</v>
      </c>
      <c r="K174" s="87"/>
      <c r="L174" s="88"/>
      <c r="M174" s="89">
        <v>689</v>
      </c>
      <c r="N174" s="91">
        <v>244.83333333333334</v>
      </c>
      <c r="O174" s="90">
        <v>782</v>
      </c>
      <c r="Q174" s="57">
        <v>689</v>
      </c>
      <c r="R174" s="58">
        <v>560.28571428571433</v>
      </c>
      <c r="T174" s="58"/>
      <c r="U174" s="122">
        <v>689</v>
      </c>
      <c r="V174" s="122">
        <v>628.57142857142856</v>
      </c>
    </row>
    <row r="175" spans="1:22" ht="15" x14ac:dyDescent="0.25">
      <c r="A175" s="54">
        <v>690</v>
      </c>
      <c r="B175" s="53">
        <v>107.85714285714286</v>
      </c>
      <c r="C175" s="54"/>
      <c r="D175" s="53"/>
      <c r="E175" s="81">
        <v>690</v>
      </c>
      <c r="F175" s="85">
        <v>104.71428571428571</v>
      </c>
      <c r="G175" s="82"/>
      <c r="H175" s="85"/>
      <c r="I175" s="86">
        <v>690</v>
      </c>
      <c r="J175" s="88">
        <v>333.5</v>
      </c>
      <c r="K175" s="87"/>
      <c r="L175" s="88"/>
      <c r="M175" s="89">
        <v>690</v>
      </c>
      <c r="N175" s="91">
        <v>288.66666666666669</v>
      </c>
      <c r="O175" s="90">
        <v>783</v>
      </c>
      <c r="Q175" s="57">
        <v>690</v>
      </c>
      <c r="R175" s="58">
        <v>537.14285714285711</v>
      </c>
      <c r="T175" s="58"/>
      <c r="U175" s="122">
        <v>690</v>
      </c>
      <c r="V175" s="122">
        <v>577.42857142857144</v>
      </c>
    </row>
    <row r="176" spans="1:22" ht="15" x14ac:dyDescent="0.25">
      <c r="A176" s="54">
        <v>691</v>
      </c>
      <c r="B176" s="53">
        <v>68.428571428571431</v>
      </c>
      <c r="C176" s="54"/>
      <c r="D176" s="53"/>
      <c r="E176" s="81">
        <v>691</v>
      </c>
      <c r="F176" s="85">
        <v>214.14285714285714</v>
      </c>
      <c r="G176" s="82"/>
      <c r="H176" s="85"/>
      <c r="I176" s="86">
        <v>691</v>
      </c>
      <c r="J176" s="88">
        <v>332.66666666666669</v>
      </c>
      <c r="K176" s="87"/>
      <c r="L176" s="88"/>
      <c r="M176" s="89">
        <v>691</v>
      </c>
      <c r="N176" s="91">
        <v>206.83333333333334</v>
      </c>
      <c r="O176" s="90">
        <v>784</v>
      </c>
      <c r="Q176" s="57">
        <v>691</v>
      </c>
      <c r="R176" s="58">
        <v>448.71428571428572</v>
      </c>
      <c r="T176" s="58"/>
      <c r="U176" s="122">
        <v>691</v>
      </c>
      <c r="V176" s="122">
        <v>638.57142857142856</v>
      </c>
    </row>
    <row r="177" spans="1:22" ht="15" x14ac:dyDescent="0.25">
      <c r="A177" s="54">
        <v>692</v>
      </c>
      <c r="B177" s="53">
        <v>153.71428571428572</v>
      </c>
      <c r="C177" s="54"/>
      <c r="D177" s="53"/>
      <c r="E177" s="81">
        <v>692</v>
      </c>
      <c r="F177" s="85">
        <v>114.71428571428571</v>
      </c>
      <c r="G177" s="82"/>
      <c r="H177" s="85"/>
      <c r="I177" s="86">
        <v>692</v>
      </c>
      <c r="J177" s="88">
        <v>433</v>
      </c>
      <c r="K177" s="87"/>
      <c r="L177" s="88"/>
      <c r="M177" s="89">
        <v>692</v>
      </c>
      <c r="N177" s="91">
        <v>115.33333333333333</v>
      </c>
      <c r="O177" s="90">
        <v>785</v>
      </c>
      <c r="Q177" s="57">
        <v>692</v>
      </c>
      <c r="R177" s="58">
        <v>552.28571428571433</v>
      </c>
      <c r="T177" s="58"/>
      <c r="U177" s="122">
        <v>692</v>
      </c>
      <c r="V177" s="122">
        <v>604.42857142857144</v>
      </c>
    </row>
    <row r="178" spans="1:22" ht="15" x14ac:dyDescent="0.25">
      <c r="A178" s="54">
        <v>693</v>
      </c>
      <c r="B178" s="53">
        <v>81.714285714285708</v>
      </c>
      <c r="C178" s="54"/>
      <c r="D178" s="53"/>
      <c r="E178" s="81">
        <v>693</v>
      </c>
      <c r="F178" s="85">
        <v>177.71428571428572</v>
      </c>
      <c r="G178" s="82"/>
      <c r="H178" s="85"/>
      <c r="I178" s="86">
        <v>693</v>
      </c>
      <c r="J178" s="88">
        <v>278.16666666666669</v>
      </c>
      <c r="K178" s="87"/>
      <c r="L178" s="88"/>
      <c r="M178" s="89">
        <v>693</v>
      </c>
      <c r="N178" s="91">
        <v>191.33333333333334</v>
      </c>
      <c r="O178" s="90">
        <v>786</v>
      </c>
      <c r="Q178" s="57">
        <v>693</v>
      </c>
      <c r="R178" s="58">
        <v>388.85714285714283</v>
      </c>
      <c r="T178" s="58"/>
      <c r="U178" s="122">
        <v>693</v>
      </c>
      <c r="V178" s="122">
        <v>310</v>
      </c>
    </row>
    <row r="179" spans="1:22" ht="15" x14ac:dyDescent="0.25">
      <c r="A179" s="54">
        <v>694</v>
      </c>
      <c r="B179" s="53">
        <v>111.14285714285714</v>
      </c>
      <c r="C179" s="54"/>
      <c r="D179" s="53"/>
      <c r="E179" s="81">
        <v>694</v>
      </c>
      <c r="F179" s="85">
        <v>116.85714285714286</v>
      </c>
      <c r="G179" s="82"/>
      <c r="H179" s="85"/>
      <c r="I179" s="86">
        <v>694</v>
      </c>
      <c r="J179" s="88">
        <v>191.5</v>
      </c>
      <c r="K179" s="87"/>
      <c r="L179" s="88"/>
      <c r="M179" s="89">
        <v>694</v>
      </c>
      <c r="N179" s="91">
        <v>199.16666666666666</v>
      </c>
      <c r="O179" s="90">
        <v>787</v>
      </c>
      <c r="Q179" s="57">
        <v>694</v>
      </c>
      <c r="R179" s="58">
        <v>383.42857142857144</v>
      </c>
      <c r="T179" s="58"/>
      <c r="U179" s="122">
        <v>694</v>
      </c>
      <c r="V179" s="122">
        <v>442.28571428571428</v>
      </c>
    </row>
    <row r="180" spans="1:22" ht="15" x14ac:dyDescent="0.25">
      <c r="A180" s="54">
        <v>695</v>
      </c>
      <c r="B180" s="53">
        <v>182.71428571428572</v>
      </c>
      <c r="C180" s="54"/>
      <c r="D180" s="53"/>
      <c r="E180" s="81">
        <v>695</v>
      </c>
      <c r="F180" s="85">
        <v>193.85714285714286</v>
      </c>
      <c r="G180" s="82"/>
      <c r="H180" s="85"/>
      <c r="I180" s="86">
        <v>695</v>
      </c>
      <c r="J180" s="88">
        <v>269.66666666666669</v>
      </c>
      <c r="K180" s="87"/>
      <c r="L180" s="88"/>
      <c r="M180" s="89">
        <v>695</v>
      </c>
      <c r="N180" s="91">
        <v>94</v>
      </c>
      <c r="O180" s="90">
        <v>788</v>
      </c>
      <c r="Q180" s="57">
        <v>695</v>
      </c>
      <c r="R180" s="58">
        <v>713.85714285714289</v>
      </c>
      <c r="T180" s="58"/>
      <c r="U180" s="122">
        <v>695</v>
      </c>
      <c r="V180" s="122">
        <v>508.14285714285717</v>
      </c>
    </row>
    <row r="181" spans="1:22" ht="15" x14ac:dyDescent="0.25">
      <c r="A181" s="54">
        <v>696</v>
      </c>
      <c r="B181" s="53">
        <v>182.14285714285714</v>
      </c>
      <c r="C181" s="54"/>
      <c r="D181" s="53"/>
      <c r="E181" s="81">
        <v>696</v>
      </c>
      <c r="F181" s="85">
        <v>104.42857142857143</v>
      </c>
      <c r="G181" s="82"/>
      <c r="H181" s="85"/>
      <c r="I181" s="86">
        <v>696</v>
      </c>
      <c r="J181" s="88">
        <v>186.33333333333334</v>
      </c>
      <c r="K181" s="87"/>
      <c r="L181" s="88"/>
      <c r="M181" s="89">
        <v>696</v>
      </c>
      <c r="N181" s="91">
        <v>158.83333333333334</v>
      </c>
      <c r="O181" s="90">
        <v>789</v>
      </c>
      <c r="Q181" s="57">
        <v>696</v>
      </c>
      <c r="R181" s="58">
        <v>570.42857142857144</v>
      </c>
      <c r="T181" s="58"/>
      <c r="U181" s="122">
        <v>696</v>
      </c>
      <c r="V181" s="122">
        <v>503.42857142857144</v>
      </c>
    </row>
    <row r="182" spans="1:22" ht="15" x14ac:dyDescent="0.25">
      <c r="A182" s="54">
        <v>697</v>
      </c>
      <c r="B182" s="53">
        <v>140.42857142857142</v>
      </c>
      <c r="C182" s="54"/>
      <c r="D182" s="53"/>
      <c r="E182" s="81">
        <v>697</v>
      </c>
      <c r="F182" s="85">
        <v>172.42857142857142</v>
      </c>
      <c r="G182" s="82"/>
      <c r="H182" s="85"/>
      <c r="I182" s="86">
        <v>697</v>
      </c>
      <c r="J182" s="88">
        <v>189.33333333333334</v>
      </c>
      <c r="K182" s="87"/>
      <c r="L182" s="88"/>
      <c r="M182" s="89">
        <v>697</v>
      </c>
      <c r="N182" s="91">
        <v>136.66666666666666</v>
      </c>
      <c r="O182" s="90">
        <v>790</v>
      </c>
      <c r="Q182" s="57">
        <v>697</v>
      </c>
      <c r="R182" s="58">
        <v>442.57142857142856</v>
      </c>
      <c r="T182" s="58"/>
      <c r="U182" s="122">
        <v>697</v>
      </c>
      <c r="V182" s="122">
        <v>488.57142857142856</v>
      </c>
    </row>
    <row r="183" spans="1:22" ht="15" x14ac:dyDescent="0.25">
      <c r="A183" s="54">
        <v>698</v>
      </c>
      <c r="B183" s="53">
        <v>60.714285714285715</v>
      </c>
      <c r="C183" s="54"/>
      <c r="D183" s="53"/>
      <c r="E183" s="81">
        <v>698</v>
      </c>
      <c r="F183" s="85">
        <v>208.14285714285714</v>
      </c>
      <c r="G183" s="82"/>
      <c r="H183" s="85"/>
      <c r="I183" s="86">
        <v>698</v>
      </c>
      <c r="J183" s="88">
        <v>255.16666666666666</v>
      </c>
      <c r="K183" s="87"/>
      <c r="L183" s="88"/>
      <c r="M183" s="89">
        <v>698</v>
      </c>
      <c r="N183" s="91">
        <v>123.33333333333333</v>
      </c>
      <c r="O183" s="90">
        <v>791</v>
      </c>
      <c r="Q183" s="57">
        <v>698</v>
      </c>
      <c r="R183" s="58">
        <v>489.85714285714283</v>
      </c>
      <c r="T183" s="58"/>
      <c r="U183" s="122">
        <v>698</v>
      </c>
      <c r="V183" s="122">
        <v>456.57142857142856</v>
      </c>
    </row>
    <row r="184" spans="1:22" ht="15" x14ac:dyDescent="0.25">
      <c r="A184" s="54">
        <v>699</v>
      </c>
      <c r="B184" s="53">
        <v>71</v>
      </c>
      <c r="C184" s="54"/>
      <c r="D184" s="53"/>
      <c r="E184" s="81">
        <v>699</v>
      </c>
      <c r="F184" s="85">
        <v>170</v>
      </c>
      <c r="G184" s="82"/>
      <c r="H184" s="85"/>
      <c r="I184" s="86">
        <v>699</v>
      </c>
      <c r="J184" s="88">
        <v>275.5</v>
      </c>
      <c r="K184" s="87"/>
      <c r="L184" s="88"/>
      <c r="M184" s="89">
        <v>699</v>
      </c>
      <c r="N184" s="91">
        <v>323.83333333333331</v>
      </c>
      <c r="O184" s="90">
        <v>792</v>
      </c>
      <c r="Q184" s="57">
        <v>699</v>
      </c>
      <c r="R184" s="58">
        <v>458.28571428571428</v>
      </c>
      <c r="T184" s="58"/>
      <c r="U184" s="122">
        <v>699</v>
      </c>
      <c r="V184" s="122">
        <v>410.28571428571428</v>
      </c>
    </row>
    <row r="185" spans="1:22" ht="15" x14ac:dyDescent="0.25">
      <c r="A185" s="54">
        <v>700</v>
      </c>
      <c r="B185" s="53">
        <v>159.28571428571428</v>
      </c>
      <c r="C185" s="54"/>
      <c r="D185" s="53"/>
      <c r="E185" s="81">
        <v>700</v>
      </c>
      <c r="F185" s="85">
        <v>158.85714285714286</v>
      </c>
      <c r="G185" s="82"/>
      <c r="H185" s="85"/>
      <c r="I185" s="86">
        <v>700</v>
      </c>
      <c r="J185" s="88">
        <v>206.5</v>
      </c>
      <c r="K185" s="87"/>
      <c r="L185" s="88"/>
      <c r="M185" s="89">
        <v>700</v>
      </c>
      <c r="N185" s="91">
        <v>144.33333333333334</v>
      </c>
      <c r="O185" s="90">
        <v>793</v>
      </c>
      <c r="Q185" s="57">
        <v>700</v>
      </c>
      <c r="R185" s="58">
        <v>505.28571428571428</v>
      </c>
      <c r="T185" s="58"/>
      <c r="U185" s="122">
        <v>700</v>
      </c>
      <c r="V185" s="122">
        <v>409.14285714285717</v>
      </c>
    </row>
    <row r="186" spans="1:22" x14ac:dyDescent="0.2">
      <c r="A186" s="53"/>
      <c r="B186" s="53"/>
      <c r="C186" s="53"/>
      <c r="D186" s="53"/>
      <c r="E186" s="85"/>
      <c r="F186" s="85"/>
      <c r="H186" s="85"/>
      <c r="I186" s="88"/>
      <c r="J186" s="88"/>
      <c r="K186" s="88"/>
      <c r="L186" s="88"/>
      <c r="M186" s="91"/>
      <c r="N186" s="91"/>
      <c r="O186" s="91"/>
      <c r="P186" s="91"/>
      <c r="Q186" s="58"/>
      <c r="R186" s="58"/>
      <c r="S186" s="58"/>
      <c r="T186" s="58"/>
    </row>
    <row r="187" spans="1:22" x14ac:dyDescent="0.2">
      <c r="A187" s="53"/>
      <c r="B187" s="53"/>
      <c r="C187" s="53"/>
      <c r="D187" s="53"/>
      <c r="E187" s="85"/>
      <c r="F187" s="85"/>
      <c r="H187" s="85"/>
      <c r="I187" s="88"/>
      <c r="J187" s="88"/>
      <c r="K187" s="88"/>
      <c r="L187" s="88"/>
      <c r="M187" s="91"/>
      <c r="N187" s="91"/>
      <c r="O187" s="91"/>
      <c r="P187" s="91"/>
      <c r="Q187" s="58"/>
      <c r="R187" s="58"/>
      <c r="S187" s="58"/>
      <c r="T187" s="58"/>
    </row>
    <row r="188" spans="1:22" x14ac:dyDescent="0.2">
      <c r="A188" s="53"/>
      <c r="B188" s="53"/>
      <c r="C188" s="53"/>
      <c r="D188" s="53"/>
      <c r="E188" s="85"/>
      <c r="F188" s="85"/>
      <c r="H188" s="85"/>
      <c r="I188" s="88"/>
      <c r="J188" s="88"/>
      <c r="K188" s="88"/>
      <c r="L188" s="88"/>
      <c r="M188" s="91"/>
      <c r="N188" s="91"/>
      <c r="O188" s="91"/>
      <c r="P188" s="91"/>
      <c r="Q188" s="58"/>
      <c r="R188" s="58"/>
      <c r="S188" s="58"/>
      <c r="T188" s="58"/>
    </row>
    <row r="189" spans="1:22" x14ac:dyDescent="0.2">
      <c r="A189" s="53"/>
      <c r="B189" s="53"/>
      <c r="C189" s="53"/>
      <c r="D189" s="53"/>
      <c r="E189" s="85"/>
      <c r="F189" s="85"/>
      <c r="H189" s="85"/>
      <c r="I189" s="88"/>
      <c r="J189" s="88"/>
      <c r="K189" s="88"/>
      <c r="L189" s="88"/>
      <c r="M189" s="91"/>
      <c r="N189" s="91"/>
      <c r="O189" s="91"/>
      <c r="P189" s="91"/>
      <c r="Q189" s="58"/>
      <c r="R189" s="58"/>
      <c r="S189" s="58"/>
      <c r="T189" s="58"/>
    </row>
    <row r="190" spans="1:22" x14ac:dyDescent="0.2">
      <c r="A190" s="53"/>
      <c r="B190" s="53"/>
      <c r="C190" s="53"/>
      <c r="D190" s="53"/>
      <c r="E190" s="85"/>
      <c r="F190" s="85"/>
      <c r="H190" s="85"/>
      <c r="I190" s="88"/>
      <c r="J190" s="88"/>
      <c r="K190" s="88"/>
      <c r="L190" s="88"/>
      <c r="M190" s="91"/>
      <c r="N190" s="91"/>
      <c r="O190" s="91"/>
      <c r="P190" s="91"/>
      <c r="Q190" s="58"/>
      <c r="R190" s="58"/>
      <c r="S190" s="58"/>
      <c r="T190" s="58"/>
    </row>
    <row r="191" spans="1:22" x14ac:dyDescent="0.2">
      <c r="A191" s="53"/>
      <c r="B191" s="53"/>
      <c r="C191" s="53"/>
      <c r="D191" s="53"/>
      <c r="E191" s="85"/>
      <c r="F191" s="85"/>
      <c r="H191" s="85"/>
      <c r="I191" s="88"/>
      <c r="J191" s="88"/>
      <c r="K191" s="88"/>
      <c r="L191" s="88"/>
      <c r="M191" s="91"/>
      <c r="N191" s="91"/>
      <c r="O191" s="91"/>
      <c r="P191" s="91"/>
      <c r="Q191" s="58"/>
      <c r="R191" s="58"/>
      <c r="S191" s="58"/>
      <c r="T191" s="58"/>
    </row>
    <row r="192" spans="1:22" x14ac:dyDescent="0.2">
      <c r="A192" s="53"/>
      <c r="B192" s="53"/>
      <c r="C192" s="53"/>
      <c r="D192" s="53"/>
      <c r="E192" s="85"/>
      <c r="F192" s="85"/>
      <c r="H192" s="85"/>
      <c r="I192" s="88"/>
      <c r="J192" s="88"/>
      <c r="K192" s="88"/>
      <c r="L192" s="88"/>
      <c r="M192" s="91"/>
      <c r="N192" s="91"/>
      <c r="O192" s="91"/>
      <c r="P192" s="91"/>
      <c r="Q192" s="58"/>
      <c r="R192" s="58"/>
      <c r="S192" s="58"/>
      <c r="T192" s="58"/>
    </row>
    <row r="193" spans="1:20" x14ac:dyDescent="0.2">
      <c r="A193" s="53"/>
      <c r="B193" s="53"/>
      <c r="C193" s="53"/>
      <c r="D193" s="53"/>
      <c r="E193" s="85"/>
      <c r="F193" s="85"/>
      <c r="H193" s="85"/>
      <c r="I193" s="88"/>
      <c r="J193" s="88"/>
      <c r="K193" s="88"/>
      <c r="L193" s="88"/>
      <c r="M193" s="91"/>
      <c r="N193" s="91"/>
      <c r="O193" s="91"/>
      <c r="P193" s="91"/>
      <c r="Q193" s="58"/>
      <c r="R193" s="58"/>
      <c r="S193" s="58"/>
      <c r="T193" s="58"/>
    </row>
  </sheetData>
  <phoneticPr fontId="5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3"/>
  <sheetViews>
    <sheetView zoomScale="90" zoomScaleNormal="90" zoomScalePageLayoutView="70" workbookViewId="0"/>
  </sheetViews>
  <sheetFormatPr defaultColWidth="10.75" defaultRowHeight="12.75" x14ac:dyDescent="0.2"/>
  <cols>
    <col min="1" max="4" width="10.75" style="52"/>
    <col min="5" max="6" width="10.75" style="81"/>
    <col min="7" max="7" width="10.75" style="83"/>
    <col min="8" max="8" width="10.75" style="81"/>
    <col min="9" max="12" width="10.75" style="86"/>
    <col min="13" max="16" width="10.75" style="89"/>
    <col min="17" max="20" width="10.75" style="57"/>
    <col min="21" max="24" width="10.75" style="122"/>
    <col min="25" max="52" width="10.75" style="52"/>
    <col min="53" max="16384" width="10.75" style="2"/>
  </cols>
  <sheetData>
    <row r="1" spans="1:52" s="4" customFormat="1" ht="20.25" x14ac:dyDescent="0.3">
      <c r="A1" s="123" t="s">
        <v>140</v>
      </c>
      <c r="B1" s="123"/>
      <c r="C1" s="123"/>
      <c r="D1" s="123"/>
      <c r="E1" s="80" t="s">
        <v>136</v>
      </c>
      <c r="F1" s="124"/>
      <c r="G1" s="80"/>
      <c r="H1" s="124"/>
      <c r="I1" s="125" t="s">
        <v>137</v>
      </c>
      <c r="J1" s="125"/>
      <c r="K1" s="125"/>
      <c r="L1" s="125"/>
      <c r="M1" s="126" t="s">
        <v>111</v>
      </c>
      <c r="N1" s="126"/>
      <c r="O1" s="126"/>
      <c r="P1" s="126"/>
      <c r="Q1" s="127" t="s">
        <v>138</v>
      </c>
      <c r="R1" s="127"/>
      <c r="S1" s="127"/>
      <c r="T1" s="127"/>
      <c r="U1" s="121" t="s">
        <v>139</v>
      </c>
      <c r="V1" s="121"/>
      <c r="W1" s="121"/>
      <c r="X1" s="12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5" x14ac:dyDescent="0.25">
      <c r="A2" s="54">
        <v>517</v>
      </c>
      <c r="B2" s="54">
        <f>'1 Raw data'!B2-'1 Raw data'!$B2</f>
        <v>0</v>
      </c>
      <c r="C2" s="54">
        <v>610</v>
      </c>
      <c r="D2" s="54">
        <f>'1 Raw data'!D2-'1 Raw data'!$D2</f>
        <v>0</v>
      </c>
      <c r="E2" s="81">
        <v>517</v>
      </c>
      <c r="F2" s="82">
        <f>'1 Raw data'!F2-'1 Raw data'!$B2</f>
        <v>255.85714285714289</v>
      </c>
      <c r="G2" s="82">
        <v>610</v>
      </c>
      <c r="H2" s="83">
        <f>'1 Raw data'!H2-'1 Raw data'!$D2</f>
        <v>-8.6964285714285836</v>
      </c>
      <c r="I2" s="86">
        <v>517</v>
      </c>
      <c r="J2" s="87">
        <f>'1 Raw data'!J2-'1 Raw data'!$B2</f>
        <v>309.69047619047615</v>
      </c>
      <c r="K2" s="87">
        <v>610</v>
      </c>
      <c r="L2" s="87">
        <f>'1 Raw data'!L2-'1 Raw data'!$D2</f>
        <v>3329.4285714285716</v>
      </c>
      <c r="M2" s="89">
        <v>517</v>
      </c>
      <c r="N2" s="90">
        <f>'1 Raw data'!N2-'1 Raw data'!$B2</f>
        <v>29120.023809523809</v>
      </c>
      <c r="O2" s="90">
        <v>610</v>
      </c>
      <c r="P2" s="90">
        <f>'1 Raw data'!P2-'1 Raw data'!$D2</f>
        <v>-17</v>
      </c>
      <c r="Q2" s="57">
        <v>517</v>
      </c>
      <c r="R2" s="56">
        <f>'1 Raw data'!R2-'1 Raw data'!$B2</f>
        <v>17709.857142857141</v>
      </c>
      <c r="S2" s="57">
        <v>610</v>
      </c>
      <c r="T2" s="56">
        <f>'1 Raw data'!T2-'1 Raw data'!$D2</f>
        <v>1879.1428571428571</v>
      </c>
      <c r="U2" s="122">
        <v>517</v>
      </c>
      <c r="V2" s="122">
        <f>'1 Raw data'!V2-'1 Raw data'!$B2</f>
        <v>14701.142857142857</v>
      </c>
      <c r="W2" s="128">
        <v>610</v>
      </c>
      <c r="X2" s="122">
        <f>'1 Raw data'!X2-'1 Raw data'!$D2</f>
        <v>5433.5714285714284</v>
      </c>
    </row>
    <row r="3" spans="1:52" ht="15" x14ac:dyDescent="0.25">
      <c r="A3" s="54">
        <v>518</v>
      </c>
      <c r="B3" s="54">
        <f>'1 Raw data'!B3-'1 Raw data'!$B3</f>
        <v>0</v>
      </c>
      <c r="C3" s="54">
        <v>611</v>
      </c>
      <c r="D3" s="54">
        <f>'1 Raw data'!D3-'1 Raw data'!$D3</f>
        <v>0</v>
      </c>
      <c r="E3" s="81">
        <v>518</v>
      </c>
      <c r="F3" s="82">
        <f>'1 Raw data'!F3-'1 Raw data'!$B3</f>
        <v>421.14285714285711</v>
      </c>
      <c r="G3" s="82">
        <v>611</v>
      </c>
      <c r="H3" s="83">
        <f>'1 Raw data'!H3-'1 Raw data'!$D3</f>
        <v>-30.089285714285722</v>
      </c>
      <c r="I3" s="86">
        <v>518</v>
      </c>
      <c r="J3" s="87">
        <f>'1 Raw data'!J3-'1 Raw data'!$B3</f>
        <v>423.02380952380963</v>
      </c>
      <c r="K3" s="87">
        <v>611</v>
      </c>
      <c r="L3" s="87">
        <f>'1 Raw data'!L3-'1 Raw data'!$D3</f>
        <v>3263.9523809523807</v>
      </c>
      <c r="M3" s="89">
        <v>518</v>
      </c>
      <c r="N3" s="90">
        <f>'1 Raw data'!N3-'1 Raw data'!$B3</f>
        <v>28792.690476190473</v>
      </c>
      <c r="O3" s="90">
        <v>611</v>
      </c>
      <c r="P3" s="90">
        <f>'1 Raw data'!P3-'1 Raw data'!$D3</f>
        <v>-2.1428571428571388</v>
      </c>
      <c r="Q3" s="57">
        <v>518</v>
      </c>
      <c r="R3" s="56">
        <f>'1 Raw data'!R3-'1 Raw data'!$B3</f>
        <v>18405.285714285714</v>
      </c>
      <c r="S3" s="57">
        <v>611</v>
      </c>
      <c r="T3" s="56">
        <f>'1 Raw data'!T3-'1 Raw data'!$D3</f>
        <v>1878.2857142857142</v>
      </c>
      <c r="U3" s="122">
        <v>518</v>
      </c>
      <c r="V3" s="122">
        <f>'1 Raw data'!V3-'1 Raw data'!$B3</f>
        <v>15147.142857142857</v>
      </c>
      <c r="W3" s="128">
        <v>611</v>
      </c>
      <c r="X3" s="122">
        <f>'1 Raw data'!X3-'1 Raw data'!$D3</f>
        <v>5192.5714285714294</v>
      </c>
    </row>
    <row r="4" spans="1:52" ht="15" x14ac:dyDescent="0.25">
      <c r="A4" s="54">
        <v>519</v>
      </c>
      <c r="B4" s="54">
        <f>'1 Raw data'!B4-'1 Raw data'!$B4</f>
        <v>0</v>
      </c>
      <c r="C4" s="54">
        <v>612</v>
      </c>
      <c r="D4" s="54">
        <f>'1 Raw data'!D4-'1 Raw data'!$D4</f>
        <v>0</v>
      </c>
      <c r="E4" s="81">
        <v>519</v>
      </c>
      <c r="F4" s="82">
        <f>'1 Raw data'!F4-'1 Raw data'!$B4</f>
        <v>500.28571428571422</v>
      </c>
      <c r="G4" s="82">
        <v>612</v>
      </c>
      <c r="H4" s="83">
        <f>'1 Raw data'!H4-'1 Raw data'!$D4</f>
        <v>2.25</v>
      </c>
      <c r="I4" s="86">
        <v>519</v>
      </c>
      <c r="J4" s="87">
        <f>'1 Raw data'!J4-'1 Raw data'!$B4</f>
        <v>429.66666666666674</v>
      </c>
      <c r="K4" s="87">
        <v>612</v>
      </c>
      <c r="L4" s="87">
        <f>'1 Raw data'!L4-'1 Raw data'!$D4</f>
        <v>3330.6666666666665</v>
      </c>
      <c r="M4" s="89">
        <v>519</v>
      </c>
      <c r="N4" s="90">
        <f>'1 Raw data'!N4-'1 Raw data'!$B4</f>
        <v>29601.333333333332</v>
      </c>
      <c r="O4" s="90">
        <v>612</v>
      </c>
      <c r="P4" s="90">
        <f>'1 Raw data'!P4-'1 Raw data'!$D4</f>
        <v>30.142857142857139</v>
      </c>
      <c r="Q4" s="57">
        <v>519</v>
      </c>
      <c r="R4" s="56">
        <f>'1 Raw data'!R4-'1 Raw data'!$B4</f>
        <v>18167.142857142859</v>
      </c>
      <c r="S4" s="57">
        <v>612</v>
      </c>
      <c r="T4" s="56">
        <f>'1 Raw data'!T4-'1 Raw data'!$D4</f>
        <v>1945.1428571428573</v>
      </c>
      <c r="U4" s="122">
        <v>519</v>
      </c>
      <c r="V4" s="122">
        <f>'1 Raw data'!V4-'1 Raw data'!$B4</f>
        <v>15153.428571428571</v>
      </c>
      <c r="W4" s="128">
        <v>612</v>
      </c>
      <c r="X4" s="122">
        <f>'1 Raw data'!X4-'1 Raw data'!$D4</f>
        <v>5206.1428571428569</v>
      </c>
    </row>
    <row r="5" spans="1:52" ht="15" x14ac:dyDescent="0.25">
      <c r="A5" s="54">
        <v>520</v>
      </c>
      <c r="B5" s="54">
        <f>'1 Raw data'!B5-'1 Raw data'!$B5</f>
        <v>0</v>
      </c>
      <c r="C5" s="54">
        <v>613</v>
      </c>
      <c r="D5" s="54">
        <f>'1 Raw data'!D5-'1 Raw data'!$D5</f>
        <v>0</v>
      </c>
      <c r="E5" s="81">
        <v>520</v>
      </c>
      <c r="F5" s="82">
        <f>'1 Raw data'!F5-'1 Raw data'!$B5</f>
        <v>458.71428571428567</v>
      </c>
      <c r="G5" s="82">
        <v>613</v>
      </c>
      <c r="H5" s="83">
        <f>'1 Raw data'!H5-'1 Raw data'!$D5</f>
        <v>33.696428571428569</v>
      </c>
      <c r="I5" s="86">
        <v>520</v>
      </c>
      <c r="J5" s="87">
        <f>'1 Raw data'!J5-'1 Raw data'!$B5</f>
        <v>398.95238095238108</v>
      </c>
      <c r="K5" s="87">
        <v>613</v>
      </c>
      <c r="L5" s="87">
        <f>'1 Raw data'!L5-'1 Raw data'!$D5</f>
        <v>3468.4047619047619</v>
      </c>
      <c r="M5" s="89">
        <v>520</v>
      </c>
      <c r="N5" s="90">
        <f>'1 Raw data'!N5-'1 Raw data'!$B5</f>
        <v>29189.952380952382</v>
      </c>
      <c r="O5" s="90">
        <v>613</v>
      </c>
      <c r="P5" s="90">
        <f>'1 Raw data'!P5-'1 Raw data'!$D5</f>
        <v>4.4285714285714306</v>
      </c>
      <c r="Q5" s="57">
        <v>520</v>
      </c>
      <c r="R5" s="56">
        <f>'1 Raw data'!R5-'1 Raw data'!$B5</f>
        <v>17862.857142857141</v>
      </c>
      <c r="S5" s="57">
        <v>613</v>
      </c>
      <c r="T5" s="56">
        <f>'1 Raw data'!T5-'1 Raw data'!$D5</f>
        <v>1989.0000000000002</v>
      </c>
      <c r="U5" s="122">
        <v>520</v>
      </c>
      <c r="V5" s="122">
        <f>'1 Raw data'!V5-'1 Raw data'!$B5</f>
        <v>14939.571428571428</v>
      </c>
      <c r="W5" s="128">
        <v>613</v>
      </c>
      <c r="X5" s="122">
        <f>'1 Raw data'!X5-'1 Raw data'!$D5</f>
        <v>5331.5714285714284</v>
      </c>
    </row>
    <row r="6" spans="1:52" ht="15" x14ac:dyDescent="0.25">
      <c r="A6" s="54">
        <v>521</v>
      </c>
      <c r="B6" s="54">
        <f>'1 Raw data'!B6-'1 Raw data'!$B6</f>
        <v>0</v>
      </c>
      <c r="C6" s="54">
        <v>614</v>
      </c>
      <c r="D6" s="54">
        <f>'1 Raw data'!D6-'1 Raw data'!$D6</f>
        <v>0</v>
      </c>
      <c r="E6" s="81">
        <v>521</v>
      </c>
      <c r="F6" s="82">
        <f>'1 Raw data'!F6-'1 Raw data'!$B6</f>
        <v>496.42857142857144</v>
      </c>
      <c r="G6" s="82">
        <v>614</v>
      </c>
      <c r="H6" s="83">
        <f>'1 Raw data'!H6-'1 Raw data'!$D6</f>
        <v>-18.160714285714292</v>
      </c>
      <c r="I6" s="86">
        <v>521</v>
      </c>
      <c r="J6" s="87">
        <f>'1 Raw data'!J6-'1 Raw data'!$B6</f>
        <v>412.11904761904759</v>
      </c>
      <c r="K6" s="87">
        <v>614</v>
      </c>
      <c r="L6" s="87">
        <f>'1 Raw data'!L6-'1 Raw data'!$D6</f>
        <v>3465.8809523809523</v>
      </c>
      <c r="M6" s="89">
        <v>521</v>
      </c>
      <c r="N6" s="90">
        <f>'1 Raw data'!N6-'1 Raw data'!$B6</f>
        <v>28182.119047619046</v>
      </c>
      <c r="O6" s="90">
        <v>614</v>
      </c>
      <c r="P6" s="90">
        <f>'1 Raw data'!P6-'1 Raw data'!$D6</f>
        <v>30.142857142857125</v>
      </c>
      <c r="Q6" s="57">
        <v>521</v>
      </c>
      <c r="R6" s="56">
        <f>'1 Raw data'!R6-'1 Raw data'!$B6</f>
        <v>17572.571428571428</v>
      </c>
      <c r="S6" s="57">
        <v>614</v>
      </c>
      <c r="T6" s="56">
        <f>'1 Raw data'!T6-'1 Raw data'!$D6</f>
        <v>1822.7142857142858</v>
      </c>
      <c r="U6" s="122">
        <v>521</v>
      </c>
      <c r="V6" s="122">
        <f>'1 Raw data'!V6-'1 Raw data'!$B6</f>
        <v>14636.857142857143</v>
      </c>
      <c r="W6" s="128">
        <v>614</v>
      </c>
      <c r="X6" s="122">
        <f>'1 Raw data'!X6-'1 Raw data'!$D6</f>
        <v>5450.1428571428569</v>
      </c>
    </row>
    <row r="7" spans="1:52" ht="15" x14ac:dyDescent="0.25">
      <c r="A7" s="54">
        <v>522</v>
      </c>
      <c r="B7" s="54">
        <f>'1 Raw data'!B7-'1 Raw data'!$B7</f>
        <v>0</v>
      </c>
      <c r="C7" s="54">
        <v>615</v>
      </c>
      <c r="D7" s="54">
        <f>'1 Raw data'!D7-'1 Raw data'!$D7</f>
        <v>0</v>
      </c>
      <c r="E7" s="81">
        <v>522</v>
      </c>
      <c r="F7" s="82">
        <f>'1 Raw data'!F7-'1 Raw data'!$B7</f>
        <v>495.71428571428578</v>
      </c>
      <c r="G7" s="82">
        <v>615</v>
      </c>
      <c r="H7" s="83">
        <f>'1 Raw data'!H7-'1 Raw data'!$D7</f>
        <v>23.178571428571431</v>
      </c>
      <c r="I7" s="86">
        <v>522</v>
      </c>
      <c r="J7" s="87">
        <f>'1 Raw data'!J7-'1 Raw data'!$B7</f>
        <v>480.30952380952385</v>
      </c>
      <c r="K7" s="87">
        <v>615</v>
      </c>
      <c r="L7" s="87">
        <f>'1 Raw data'!L7-'1 Raw data'!$D7</f>
        <v>3318.5952380952381</v>
      </c>
      <c r="M7" s="89">
        <v>522</v>
      </c>
      <c r="N7" s="90">
        <f>'1 Raw data'!N7-'1 Raw data'!$B7</f>
        <v>27639.476190476191</v>
      </c>
      <c r="O7" s="90">
        <v>615</v>
      </c>
      <c r="P7" s="90">
        <f>'1 Raw data'!P7-'1 Raw data'!$D7</f>
        <v>30.285714285714292</v>
      </c>
      <c r="Q7" s="57">
        <v>522</v>
      </c>
      <c r="R7" s="56">
        <f>'1 Raw data'!R7-'1 Raw data'!$B7</f>
        <v>17459</v>
      </c>
      <c r="S7" s="57">
        <v>615</v>
      </c>
      <c r="T7" s="56">
        <f>'1 Raw data'!T7-'1 Raw data'!$D7</f>
        <v>1840.8571428571427</v>
      </c>
      <c r="U7" s="122">
        <v>522</v>
      </c>
      <c r="V7" s="122">
        <f>'1 Raw data'!V7-'1 Raw data'!$B7</f>
        <v>14271.714285714286</v>
      </c>
      <c r="W7" s="128">
        <v>615</v>
      </c>
      <c r="X7" s="122">
        <f>'1 Raw data'!X7-'1 Raw data'!$D7</f>
        <v>5227.1428571428569</v>
      </c>
    </row>
    <row r="8" spans="1:52" ht="15" x14ac:dyDescent="0.25">
      <c r="A8" s="54">
        <v>523</v>
      </c>
      <c r="B8" s="54">
        <f>'1 Raw data'!B8-'1 Raw data'!$B8</f>
        <v>0</v>
      </c>
      <c r="C8" s="54">
        <v>616</v>
      </c>
      <c r="D8" s="54">
        <f>'1 Raw data'!D8-'1 Raw data'!$D8</f>
        <v>0</v>
      </c>
      <c r="E8" s="81">
        <v>523</v>
      </c>
      <c r="F8" s="82">
        <f>'1 Raw data'!F8-'1 Raw data'!$B8</f>
        <v>494.85714285714278</v>
      </c>
      <c r="G8" s="82">
        <v>616</v>
      </c>
      <c r="H8" s="83">
        <f>'1 Raw data'!H8-'1 Raw data'!$D8</f>
        <v>17.160714285714292</v>
      </c>
      <c r="I8" s="86">
        <v>523</v>
      </c>
      <c r="J8" s="87">
        <f>'1 Raw data'!J8-'1 Raw data'!$B8</f>
        <v>625.59523809523819</v>
      </c>
      <c r="K8" s="87">
        <v>616</v>
      </c>
      <c r="L8" s="87">
        <f>'1 Raw data'!L8-'1 Raw data'!$D8</f>
        <v>3186.1190476190477</v>
      </c>
      <c r="M8" s="89">
        <v>523</v>
      </c>
      <c r="N8" s="90">
        <f>'1 Raw data'!N8-'1 Raw data'!$B8</f>
        <v>27138.928571428572</v>
      </c>
      <c r="O8" s="90">
        <v>616</v>
      </c>
      <c r="P8" s="90">
        <f>'1 Raw data'!P8-'1 Raw data'!$D8</f>
        <v>16.571428571428584</v>
      </c>
      <c r="Q8" s="57">
        <v>523</v>
      </c>
      <c r="R8" s="56">
        <f>'1 Raw data'!R8-'1 Raw data'!$B8</f>
        <v>16698.857142857145</v>
      </c>
      <c r="S8" s="57">
        <v>616</v>
      </c>
      <c r="T8" s="56">
        <f>'1 Raw data'!T8-'1 Raw data'!$D8</f>
        <v>1809.4285714285713</v>
      </c>
      <c r="U8" s="122">
        <v>523</v>
      </c>
      <c r="V8" s="122">
        <f>'1 Raw data'!V8-'1 Raw data'!$B8</f>
        <v>13889.285714285714</v>
      </c>
      <c r="W8" s="128">
        <v>616</v>
      </c>
      <c r="X8" s="122">
        <f>'1 Raw data'!X8-'1 Raw data'!$D8</f>
        <v>5231.2857142857147</v>
      </c>
    </row>
    <row r="9" spans="1:52" ht="15" x14ac:dyDescent="0.25">
      <c r="A9" s="54">
        <v>524</v>
      </c>
      <c r="B9" s="54">
        <f>'1 Raw data'!B9-'1 Raw data'!$B9</f>
        <v>0</v>
      </c>
      <c r="C9" s="54">
        <v>617</v>
      </c>
      <c r="D9" s="54">
        <f>'1 Raw data'!D9-'1 Raw data'!$D9</f>
        <v>0</v>
      </c>
      <c r="E9" s="81">
        <v>524</v>
      </c>
      <c r="F9" s="82">
        <f>'1 Raw data'!F9-'1 Raw data'!$B9</f>
        <v>537.85714285714278</v>
      </c>
      <c r="G9" s="82">
        <v>617</v>
      </c>
      <c r="H9" s="83">
        <f>'1 Raw data'!H9-'1 Raw data'!$D9</f>
        <v>18.517857142857139</v>
      </c>
      <c r="I9" s="86">
        <v>524</v>
      </c>
      <c r="J9" s="87">
        <f>'1 Raw data'!J9-'1 Raw data'!$B9</f>
        <v>482.7380952380953</v>
      </c>
      <c r="K9" s="87">
        <v>617</v>
      </c>
      <c r="L9" s="87">
        <f>'1 Raw data'!L9-'1 Raw data'!$D9</f>
        <v>3191.1428571428573</v>
      </c>
      <c r="M9" s="89">
        <v>524</v>
      </c>
      <c r="N9" s="90">
        <f>'1 Raw data'!N9-'1 Raw data'!$B9</f>
        <v>25630.071428571428</v>
      </c>
      <c r="O9" s="90">
        <v>617</v>
      </c>
      <c r="P9" s="90">
        <f>'1 Raw data'!P9-'1 Raw data'!$D9</f>
        <v>44.428571428571431</v>
      </c>
      <c r="Q9" s="57">
        <v>524</v>
      </c>
      <c r="R9" s="56">
        <f>'1 Raw data'!R9-'1 Raw data'!$B9</f>
        <v>16329.142857142857</v>
      </c>
      <c r="S9" s="57">
        <v>617</v>
      </c>
      <c r="T9" s="56">
        <f>'1 Raw data'!T9-'1 Raw data'!$D9</f>
        <v>1861.8571428571429</v>
      </c>
      <c r="U9" s="122">
        <v>524</v>
      </c>
      <c r="V9" s="122">
        <f>'1 Raw data'!V9-'1 Raw data'!$B9</f>
        <v>13285</v>
      </c>
      <c r="W9" s="128">
        <v>617</v>
      </c>
      <c r="X9" s="122">
        <f>'1 Raw data'!X9-'1 Raw data'!$D9</f>
        <v>5142.7142857142853</v>
      </c>
    </row>
    <row r="10" spans="1:52" ht="15" x14ac:dyDescent="0.25">
      <c r="A10" s="54">
        <v>525</v>
      </c>
      <c r="B10" s="54">
        <f>'1 Raw data'!B10-'1 Raw data'!$B10</f>
        <v>0</v>
      </c>
      <c r="C10" s="54">
        <v>618</v>
      </c>
      <c r="D10" s="54">
        <f>'1 Raw data'!D10-'1 Raw data'!$D10</f>
        <v>0</v>
      </c>
      <c r="E10" s="81">
        <v>525</v>
      </c>
      <c r="F10" s="82">
        <f>'1 Raw data'!F10-'1 Raw data'!$B10</f>
        <v>507.57142857142856</v>
      </c>
      <c r="G10" s="82">
        <v>618</v>
      </c>
      <c r="H10" s="83">
        <f>'1 Raw data'!H10-'1 Raw data'!$D10</f>
        <v>-1.0357142857142918</v>
      </c>
      <c r="I10" s="86">
        <v>525</v>
      </c>
      <c r="J10" s="87">
        <f>'1 Raw data'!J10-'1 Raw data'!$B10</f>
        <v>489.92857142857144</v>
      </c>
      <c r="K10" s="87">
        <v>618</v>
      </c>
      <c r="L10" s="87">
        <f>'1 Raw data'!L10-'1 Raw data'!$D10</f>
        <v>3230.0476190476193</v>
      </c>
      <c r="M10" s="89">
        <v>525</v>
      </c>
      <c r="N10" s="90">
        <f>'1 Raw data'!N10-'1 Raw data'!$B10</f>
        <v>24975.428571428572</v>
      </c>
      <c r="O10" s="90">
        <v>618</v>
      </c>
      <c r="P10" s="90">
        <f>'1 Raw data'!P10-'1 Raw data'!$D10</f>
        <v>47.857142857142847</v>
      </c>
      <c r="Q10" s="57">
        <v>525</v>
      </c>
      <c r="R10" s="56">
        <f>'1 Raw data'!R10-'1 Raw data'!$B10</f>
        <v>15775</v>
      </c>
      <c r="S10" s="57">
        <v>618</v>
      </c>
      <c r="T10" s="56">
        <f>'1 Raw data'!T10-'1 Raw data'!$D10</f>
        <v>1806.8571428571429</v>
      </c>
      <c r="U10" s="122">
        <v>525</v>
      </c>
      <c r="V10" s="122">
        <f>'1 Raw data'!V10-'1 Raw data'!$B10</f>
        <v>13345.571428571428</v>
      </c>
      <c r="W10" s="128">
        <v>618</v>
      </c>
      <c r="X10" s="122">
        <f>'1 Raw data'!X10-'1 Raw data'!$D10</f>
        <v>5003.8571428571422</v>
      </c>
    </row>
    <row r="11" spans="1:52" ht="15" x14ac:dyDescent="0.25">
      <c r="A11" s="54">
        <v>526</v>
      </c>
      <c r="B11" s="54">
        <f>'1 Raw data'!B11-'1 Raw data'!$B11</f>
        <v>0</v>
      </c>
      <c r="C11" s="54">
        <v>619</v>
      </c>
      <c r="D11" s="54">
        <f>'1 Raw data'!D11-'1 Raw data'!$D11</f>
        <v>0</v>
      </c>
      <c r="E11" s="81">
        <v>526</v>
      </c>
      <c r="F11" s="82">
        <f>'1 Raw data'!F11-'1 Raw data'!$B11</f>
        <v>542.14285714285711</v>
      </c>
      <c r="G11" s="82">
        <v>619</v>
      </c>
      <c r="H11" s="83">
        <f>'1 Raw data'!H11-'1 Raw data'!$D11</f>
        <v>-16.553571428571431</v>
      </c>
      <c r="I11" s="86">
        <v>526</v>
      </c>
      <c r="J11" s="87">
        <f>'1 Raw data'!J11-'1 Raw data'!$B11</f>
        <v>501</v>
      </c>
      <c r="K11" s="87">
        <v>619</v>
      </c>
      <c r="L11" s="87">
        <f>'1 Raw data'!L11-'1 Raw data'!$D11</f>
        <v>3244.5714285714284</v>
      </c>
      <c r="M11" s="89">
        <v>526</v>
      </c>
      <c r="N11" s="90">
        <f>'1 Raw data'!N11-'1 Raw data'!$B11</f>
        <v>23734.333333333332</v>
      </c>
      <c r="O11" s="90">
        <v>619</v>
      </c>
      <c r="P11" s="90">
        <f>'1 Raw data'!P11-'1 Raw data'!$D11</f>
        <v>9.7142857142857082</v>
      </c>
      <c r="Q11" s="57">
        <v>526</v>
      </c>
      <c r="R11" s="56">
        <f>'1 Raw data'!R11-'1 Raw data'!$B11</f>
        <v>15128.285714285714</v>
      </c>
      <c r="S11" s="57">
        <v>619</v>
      </c>
      <c r="T11" s="56">
        <f>'1 Raw data'!T11-'1 Raw data'!$D11</f>
        <v>1786.7142857142858</v>
      </c>
      <c r="U11" s="122">
        <v>526</v>
      </c>
      <c r="V11" s="122">
        <f>'1 Raw data'!V11-'1 Raw data'!$B11</f>
        <v>12748.142857142857</v>
      </c>
      <c r="W11" s="128">
        <v>619</v>
      </c>
      <c r="X11" s="122">
        <f>'1 Raw data'!X11-'1 Raw data'!$D11</f>
        <v>4927.2857142857138</v>
      </c>
    </row>
    <row r="12" spans="1:52" ht="15" x14ac:dyDescent="0.25">
      <c r="A12" s="54">
        <v>527</v>
      </c>
      <c r="B12" s="54">
        <f>'1 Raw data'!B12-'1 Raw data'!$B12</f>
        <v>0</v>
      </c>
      <c r="C12" s="54">
        <v>620</v>
      </c>
      <c r="D12" s="54">
        <f>'1 Raw data'!D12-'1 Raw data'!$D12</f>
        <v>0</v>
      </c>
      <c r="E12" s="81">
        <v>527</v>
      </c>
      <c r="F12" s="82">
        <f>'1 Raw data'!F12-'1 Raw data'!$B12</f>
        <v>630.28571428571422</v>
      </c>
      <c r="G12" s="82">
        <v>620</v>
      </c>
      <c r="H12" s="83">
        <f>'1 Raw data'!H12-'1 Raw data'!$D12</f>
        <v>34.642857142857146</v>
      </c>
      <c r="I12" s="86">
        <v>527</v>
      </c>
      <c r="J12" s="87">
        <f>'1 Raw data'!J12-'1 Raw data'!$B12</f>
        <v>488.52380952380946</v>
      </c>
      <c r="K12" s="87">
        <v>620</v>
      </c>
      <c r="L12" s="87">
        <f>'1 Raw data'!L12-'1 Raw data'!$D12</f>
        <v>3158.3095238095239</v>
      </c>
      <c r="M12" s="89">
        <v>527</v>
      </c>
      <c r="N12" s="90">
        <f>'1 Raw data'!N12-'1 Raw data'!$B12</f>
        <v>22662.190476190473</v>
      </c>
      <c r="O12" s="90">
        <v>620</v>
      </c>
      <c r="P12" s="90">
        <f>'1 Raw data'!P12-'1 Raw data'!$D12</f>
        <v>30.857142857142854</v>
      </c>
      <c r="Q12" s="57">
        <v>527</v>
      </c>
      <c r="R12" s="56">
        <f>'1 Raw data'!R12-'1 Raw data'!$B12</f>
        <v>14216.857142857143</v>
      </c>
      <c r="S12" s="57">
        <v>620</v>
      </c>
      <c r="T12" s="56">
        <f>'1 Raw data'!T12-'1 Raw data'!$D12</f>
        <v>1838.1428571428571</v>
      </c>
      <c r="U12" s="122">
        <v>527</v>
      </c>
      <c r="V12" s="122">
        <f>'1 Raw data'!V12-'1 Raw data'!$B12</f>
        <v>11669.428571428572</v>
      </c>
      <c r="W12" s="128">
        <v>620</v>
      </c>
      <c r="X12" s="122">
        <f>'1 Raw data'!X12-'1 Raw data'!$D12</f>
        <v>4882.4285714285716</v>
      </c>
    </row>
    <row r="13" spans="1:52" ht="15" x14ac:dyDescent="0.25">
      <c r="A13" s="54">
        <v>528</v>
      </c>
      <c r="B13" s="54">
        <f>'1 Raw data'!B13-'1 Raw data'!$B13</f>
        <v>0</v>
      </c>
      <c r="C13" s="54">
        <v>621</v>
      </c>
      <c r="D13" s="54">
        <f>'1 Raw data'!D13-'1 Raw data'!$D13</f>
        <v>0</v>
      </c>
      <c r="E13" s="81">
        <v>528</v>
      </c>
      <c r="F13" s="82">
        <f>'1 Raw data'!F13-'1 Raw data'!$B13</f>
        <v>475.57142857142861</v>
      </c>
      <c r="G13" s="82">
        <v>621</v>
      </c>
      <c r="H13" s="83">
        <f>'1 Raw data'!H13-'1 Raw data'!$D13</f>
        <v>-24.392857142857139</v>
      </c>
      <c r="I13" s="86">
        <v>528</v>
      </c>
      <c r="J13" s="87">
        <f>'1 Raw data'!J13-'1 Raw data'!$B13</f>
        <v>591.71428571428578</v>
      </c>
      <c r="K13" s="87">
        <v>621</v>
      </c>
      <c r="L13" s="87">
        <f>'1 Raw data'!L13-'1 Raw data'!$D13</f>
        <v>3032.6904761904761</v>
      </c>
      <c r="M13" s="89">
        <v>528</v>
      </c>
      <c r="N13" s="90">
        <f>'1 Raw data'!N13-'1 Raw data'!$B13</f>
        <v>21428.047619047618</v>
      </c>
      <c r="O13" s="90">
        <v>621</v>
      </c>
      <c r="P13" s="90">
        <f>'1 Raw data'!P13-'1 Raw data'!$D13</f>
        <v>-17.428571428571431</v>
      </c>
      <c r="Q13" s="57">
        <v>528</v>
      </c>
      <c r="R13" s="56">
        <f>'1 Raw data'!R13-'1 Raw data'!$B13</f>
        <v>13256.285714285716</v>
      </c>
      <c r="S13" s="57">
        <v>621</v>
      </c>
      <c r="T13" s="56">
        <f>'1 Raw data'!T13-'1 Raw data'!$D13</f>
        <v>1699.8571428571429</v>
      </c>
      <c r="U13" s="122">
        <v>528</v>
      </c>
      <c r="V13" s="122">
        <f>'1 Raw data'!V13-'1 Raw data'!$B13</f>
        <v>11311.428571428572</v>
      </c>
      <c r="W13" s="128">
        <v>621</v>
      </c>
      <c r="X13" s="122">
        <f>'1 Raw data'!X13-'1 Raw data'!$D13</f>
        <v>4618.5714285714284</v>
      </c>
    </row>
    <row r="14" spans="1:52" ht="15" x14ac:dyDescent="0.25">
      <c r="A14" s="54">
        <v>529</v>
      </c>
      <c r="B14" s="54">
        <f>'1 Raw data'!B14-'1 Raw data'!$B14</f>
        <v>0</v>
      </c>
      <c r="C14" s="54">
        <v>622</v>
      </c>
      <c r="D14" s="54">
        <f>'1 Raw data'!D14-'1 Raw data'!$D14</f>
        <v>0</v>
      </c>
      <c r="E14" s="81">
        <v>529</v>
      </c>
      <c r="F14" s="82">
        <f>'1 Raw data'!F14-'1 Raw data'!$B14</f>
        <v>580.28571428571422</v>
      </c>
      <c r="G14" s="82">
        <v>622</v>
      </c>
      <c r="H14" s="83">
        <f>'1 Raw data'!H14-'1 Raw data'!$D14</f>
        <v>-2.9285714285714306</v>
      </c>
      <c r="I14" s="86">
        <v>529</v>
      </c>
      <c r="J14" s="87">
        <f>'1 Raw data'!J14-'1 Raw data'!$B14</f>
        <v>508.6904761904762</v>
      </c>
      <c r="K14" s="87">
        <v>622</v>
      </c>
      <c r="L14" s="87">
        <f>'1 Raw data'!L14-'1 Raw data'!$D14</f>
        <v>2929.0714285714284</v>
      </c>
      <c r="M14" s="89">
        <v>529</v>
      </c>
      <c r="N14" s="90">
        <f>'1 Raw data'!N14-'1 Raw data'!$B14</f>
        <v>20754.357142857141</v>
      </c>
      <c r="O14" s="90">
        <v>622</v>
      </c>
      <c r="P14" s="90">
        <f>'1 Raw data'!P14-'1 Raw data'!$D14</f>
        <v>23</v>
      </c>
      <c r="Q14" s="57">
        <v>529</v>
      </c>
      <c r="R14" s="56">
        <f>'1 Raw data'!R14-'1 Raw data'!$B14</f>
        <v>13325.285714285714</v>
      </c>
      <c r="S14" s="57">
        <v>622</v>
      </c>
      <c r="T14" s="56">
        <f>'1 Raw data'!T14-'1 Raw data'!$D14</f>
        <v>1741.8571428571429</v>
      </c>
      <c r="U14" s="122">
        <v>529</v>
      </c>
      <c r="V14" s="122">
        <f>'1 Raw data'!V14-'1 Raw data'!$B14</f>
        <v>11035</v>
      </c>
      <c r="W14" s="128">
        <v>622</v>
      </c>
      <c r="X14" s="122">
        <f>'1 Raw data'!X14-'1 Raw data'!$D14</f>
        <v>4689.4285714285716</v>
      </c>
    </row>
    <row r="15" spans="1:52" ht="15" x14ac:dyDescent="0.25">
      <c r="A15" s="54">
        <v>530</v>
      </c>
      <c r="B15" s="54">
        <f>'1 Raw data'!B15-'1 Raw data'!$B15</f>
        <v>0</v>
      </c>
      <c r="C15" s="54">
        <v>623</v>
      </c>
      <c r="D15" s="54">
        <f>'1 Raw data'!D15-'1 Raw data'!$D15</f>
        <v>0</v>
      </c>
      <c r="E15" s="81">
        <v>530</v>
      </c>
      <c r="F15" s="82">
        <f>'1 Raw data'!F15-'1 Raw data'!$B15</f>
        <v>560.57142857142867</v>
      </c>
      <c r="G15" s="82">
        <v>623</v>
      </c>
      <c r="H15" s="83">
        <f>'1 Raw data'!H15-'1 Raw data'!$D15</f>
        <v>22.303571428571431</v>
      </c>
      <c r="I15" s="86">
        <v>530</v>
      </c>
      <c r="J15" s="87">
        <f>'1 Raw data'!J15-'1 Raw data'!$B15</f>
        <v>526.69047619047615</v>
      </c>
      <c r="K15" s="87">
        <v>623</v>
      </c>
      <c r="L15" s="87">
        <f>'1 Raw data'!L15-'1 Raw data'!$D15</f>
        <v>2964.0952380952381</v>
      </c>
      <c r="M15" s="89">
        <v>530</v>
      </c>
      <c r="N15" s="90">
        <f>'1 Raw data'!N15-'1 Raw data'!$B15</f>
        <v>20195.690476190473</v>
      </c>
      <c r="O15" s="90">
        <v>623</v>
      </c>
      <c r="P15" s="90">
        <f>'1 Raw data'!P15-'1 Raw data'!$D15</f>
        <v>43.428571428571431</v>
      </c>
      <c r="Q15" s="57">
        <v>530</v>
      </c>
      <c r="R15" s="56">
        <f>'1 Raw data'!R15-'1 Raw data'!$B15</f>
        <v>12831.142857142857</v>
      </c>
      <c r="S15" s="57">
        <v>623</v>
      </c>
      <c r="T15" s="56">
        <f>'1 Raw data'!T15-'1 Raw data'!$D15</f>
        <v>1608.1428571428571</v>
      </c>
      <c r="U15" s="122">
        <v>530</v>
      </c>
      <c r="V15" s="122">
        <f>'1 Raw data'!V15-'1 Raw data'!$B15</f>
        <v>10490.428571428572</v>
      </c>
      <c r="W15" s="128">
        <v>623</v>
      </c>
      <c r="X15" s="122">
        <f>'1 Raw data'!X15-'1 Raw data'!$D15</f>
        <v>4506.4285714285716</v>
      </c>
    </row>
    <row r="16" spans="1:52" ht="15" x14ac:dyDescent="0.25">
      <c r="A16" s="54">
        <v>531</v>
      </c>
      <c r="B16" s="54">
        <f>'1 Raw data'!B16-'1 Raw data'!$B16</f>
        <v>0</v>
      </c>
      <c r="C16" s="54">
        <v>624</v>
      </c>
      <c r="D16" s="54">
        <f>'1 Raw data'!D16-'1 Raw data'!$D16</f>
        <v>0</v>
      </c>
      <c r="E16" s="81">
        <v>531</v>
      </c>
      <c r="F16" s="82">
        <f>'1 Raw data'!F16-'1 Raw data'!$B16</f>
        <v>510.71428571428572</v>
      </c>
      <c r="G16" s="82">
        <v>624</v>
      </c>
      <c r="H16" s="83">
        <f>'1 Raw data'!H16-'1 Raw data'!$D16</f>
        <v>-9.4642857142857082</v>
      </c>
      <c r="I16" s="86">
        <v>531</v>
      </c>
      <c r="J16" s="87">
        <f>'1 Raw data'!J16-'1 Raw data'!$B16</f>
        <v>582.71428571428578</v>
      </c>
      <c r="K16" s="87">
        <v>624</v>
      </c>
      <c r="L16" s="87">
        <f>'1 Raw data'!L16-'1 Raw data'!$D16</f>
        <v>2950.4523809523807</v>
      </c>
      <c r="M16" s="89">
        <v>531</v>
      </c>
      <c r="N16" s="90">
        <f>'1 Raw data'!N16-'1 Raw data'!$B16</f>
        <v>19229.880952380954</v>
      </c>
      <c r="O16" s="90">
        <v>624</v>
      </c>
      <c r="P16" s="90">
        <f>'1 Raw data'!P16-'1 Raw data'!$D16</f>
        <v>20.428571428571431</v>
      </c>
      <c r="Q16" s="57">
        <v>531</v>
      </c>
      <c r="R16" s="56">
        <f>'1 Raw data'!R16-'1 Raw data'!$B16</f>
        <v>12005.428571428572</v>
      </c>
      <c r="S16" s="57">
        <v>624</v>
      </c>
      <c r="T16" s="56">
        <f>'1 Raw data'!T16-'1 Raw data'!$D16</f>
        <v>1686.1428571428571</v>
      </c>
      <c r="U16" s="122">
        <v>531</v>
      </c>
      <c r="V16" s="122">
        <f>'1 Raw data'!V16-'1 Raw data'!$B16</f>
        <v>10290.714285714286</v>
      </c>
      <c r="W16" s="128">
        <v>624</v>
      </c>
      <c r="X16" s="122">
        <f>'1 Raw data'!X16-'1 Raw data'!$D16</f>
        <v>4509.5714285714294</v>
      </c>
    </row>
    <row r="17" spans="1:24" ht="15" x14ac:dyDescent="0.25">
      <c r="A17" s="54">
        <v>532</v>
      </c>
      <c r="B17" s="54">
        <f>'1 Raw data'!B17-'1 Raw data'!$B17</f>
        <v>0</v>
      </c>
      <c r="C17" s="54">
        <v>625</v>
      </c>
      <c r="D17" s="54">
        <f>'1 Raw data'!D17-'1 Raw data'!$D17</f>
        <v>0</v>
      </c>
      <c r="E17" s="81">
        <v>532</v>
      </c>
      <c r="F17" s="82">
        <f>'1 Raw data'!F17-'1 Raw data'!$B17</f>
        <v>607.57142857142856</v>
      </c>
      <c r="G17" s="82">
        <v>625</v>
      </c>
      <c r="H17" s="83">
        <f>'1 Raw data'!H17-'1 Raw data'!$D17</f>
        <v>-15.392857142857139</v>
      </c>
      <c r="I17" s="86">
        <v>532</v>
      </c>
      <c r="J17" s="87">
        <f>'1 Raw data'!J17-'1 Raw data'!$B17</f>
        <v>529.23809523809518</v>
      </c>
      <c r="K17" s="87">
        <v>625</v>
      </c>
      <c r="L17" s="87">
        <f>'1 Raw data'!L17-'1 Raw data'!$D17</f>
        <v>2638.1904761904761</v>
      </c>
      <c r="M17" s="89">
        <v>532</v>
      </c>
      <c r="N17" s="90">
        <f>'1 Raw data'!N17-'1 Raw data'!$B17</f>
        <v>19000.90476190476</v>
      </c>
      <c r="O17" s="90">
        <v>625</v>
      </c>
      <c r="P17" s="90">
        <f>'1 Raw data'!P17-'1 Raw data'!$D17</f>
        <v>17.857142857142861</v>
      </c>
      <c r="Q17" s="57">
        <v>532</v>
      </c>
      <c r="R17" s="56">
        <f>'1 Raw data'!R17-'1 Raw data'!$B17</f>
        <v>11897.714285714286</v>
      </c>
      <c r="S17" s="57">
        <v>625</v>
      </c>
      <c r="T17" s="56">
        <f>'1 Raw data'!T17-'1 Raw data'!$D17</f>
        <v>1452.7142857142858</v>
      </c>
      <c r="U17" s="122">
        <v>532</v>
      </c>
      <c r="V17" s="122">
        <f>'1 Raw data'!V17-'1 Raw data'!$B17</f>
        <v>9586.8571428571431</v>
      </c>
      <c r="W17" s="128">
        <v>625</v>
      </c>
      <c r="X17" s="122">
        <f>'1 Raw data'!X17-'1 Raw data'!$D17</f>
        <v>4447.8571428571431</v>
      </c>
    </row>
    <row r="18" spans="1:24" ht="15" x14ac:dyDescent="0.25">
      <c r="A18" s="54">
        <v>533</v>
      </c>
      <c r="B18" s="54">
        <f>'1 Raw data'!B18-'1 Raw data'!$B18</f>
        <v>0</v>
      </c>
      <c r="C18" s="54">
        <v>626</v>
      </c>
      <c r="D18" s="54">
        <f>'1 Raw data'!D18-'1 Raw data'!$D18</f>
        <v>0</v>
      </c>
      <c r="E18" s="81">
        <v>533</v>
      </c>
      <c r="F18" s="82">
        <f>'1 Raw data'!F18-'1 Raw data'!$B18</f>
        <v>577.14285714285711</v>
      </c>
      <c r="G18" s="82">
        <v>626</v>
      </c>
      <c r="H18" s="83">
        <f>'1 Raw data'!H18-'1 Raw data'!$D18</f>
        <v>-33</v>
      </c>
      <c r="I18" s="86">
        <v>533</v>
      </c>
      <c r="J18" s="87">
        <f>'1 Raw data'!J18-'1 Raw data'!$B18</f>
        <v>615.64285714285711</v>
      </c>
      <c r="K18" s="87">
        <v>626</v>
      </c>
      <c r="L18" s="87">
        <f>'1 Raw data'!L18-'1 Raw data'!$D18</f>
        <v>2825.5</v>
      </c>
      <c r="M18" s="89">
        <v>533</v>
      </c>
      <c r="N18" s="90">
        <f>'1 Raw data'!N18-'1 Raw data'!$B18</f>
        <v>17406.976190476191</v>
      </c>
      <c r="O18" s="90">
        <v>626</v>
      </c>
      <c r="P18" s="90">
        <f>'1 Raw data'!P18-'1 Raw data'!$D18</f>
        <v>-11.285714285714292</v>
      </c>
      <c r="Q18" s="57">
        <v>533</v>
      </c>
      <c r="R18" s="56">
        <f>'1 Raw data'!R18-'1 Raw data'!$B18</f>
        <v>11224.285714285714</v>
      </c>
      <c r="S18" s="57">
        <v>626</v>
      </c>
      <c r="T18" s="56">
        <f>'1 Raw data'!T18-'1 Raw data'!$D18</f>
        <v>1543.2857142857142</v>
      </c>
      <c r="U18" s="122">
        <v>533</v>
      </c>
      <c r="V18" s="122">
        <f>'1 Raw data'!V18-'1 Raw data'!$B18</f>
        <v>8980.8571428571431</v>
      </c>
      <c r="W18" s="128">
        <v>626</v>
      </c>
      <c r="X18" s="122">
        <f>'1 Raw data'!X18-'1 Raw data'!$D18</f>
        <v>4172.2857142857147</v>
      </c>
    </row>
    <row r="19" spans="1:24" ht="15" x14ac:dyDescent="0.25">
      <c r="A19" s="54">
        <v>534</v>
      </c>
      <c r="B19" s="54">
        <f>'1 Raw data'!B19-'1 Raw data'!$B19</f>
        <v>0</v>
      </c>
      <c r="C19" s="54">
        <v>627</v>
      </c>
      <c r="D19" s="54">
        <f>'1 Raw data'!D19-'1 Raw data'!$D19</f>
        <v>0</v>
      </c>
      <c r="E19" s="81">
        <v>534</v>
      </c>
      <c r="F19" s="82">
        <f>'1 Raw data'!F19-'1 Raw data'!$B19</f>
        <v>691.85714285714289</v>
      </c>
      <c r="G19" s="82">
        <v>627</v>
      </c>
      <c r="H19" s="83">
        <f>'1 Raw data'!H19-'1 Raw data'!$D19</f>
        <v>28.035714285714285</v>
      </c>
      <c r="I19" s="86">
        <v>534</v>
      </c>
      <c r="J19" s="87">
        <f>'1 Raw data'!J19-'1 Raw data'!$B19</f>
        <v>638.69047619047615</v>
      </c>
      <c r="K19" s="87">
        <v>627</v>
      </c>
      <c r="L19" s="87">
        <f>'1 Raw data'!L19-'1 Raw data'!$D19</f>
        <v>2601.1190476190477</v>
      </c>
      <c r="M19" s="89">
        <v>534</v>
      </c>
      <c r="N19" s="90">
        <f>'1 Raw data'!N19-'1 Raw data'!$B19</f>
        <v>16326.523809523811</v>
      </c>
      <c r="O19" s="90">
        <v>627</v>
      </c>
      <c r="P19" s="90">
        <f>'1 Raw data'!P19-'1 Raw data'!$D19</f>
        <v>46.999999999999993</v>
      </c>
      <c r="Q19" s="57">
        <v>534</v>
      </c>
      <c r="R19" s="56">
        <f>'1 Raw data'!R19-'1 Raw data'!$B19</f>
        <v>10812.857142857143</v>
      </c>
      <c r="S19" s="57">
        <v>627</v>
      </c>
      <c r="T19" s="56">
        <f>'1 Raw data'!T19-'1 Raw data'!$D19</f>
        <v>1552.2857142857142</v>
      </c>
      <c r="U19" s="122">
        <v>534</v>
      </c>
      <c r="V19" s="122">
        <f>'1 Raw data'!V19-'1 Raw data'!$B19</f>
        <v>8670.5714285714294</v>
      </c>
      <c r="W19" s="128">
        <v>627</v>
      </c>
      <c r="X19" s="122">
        <f>'1 Raw data'!X19-'1 Raw data'!$D19</f>
        <v>4230.2857142857147</v>
      </c>
    </row>
    <row r="20" spans="1:24" ht="15" x14ac:dyDescent="0.25">
      <c r="A20" s="54">
        <v>535</v>
      </c>
      <c r="B20" s="54">
        <f>'1 Raw data'!B20-'1 Raw data'!$B20</f>
        <v>0</v>
      </c>
      <c r="C20" s="54">
        <v>628</v>
      </c>
      <c r="D20" s="54">
        <f>'1 Raw data'!D20-'1 Raw data'!$D20</f>
        <v>0</v>
      </c>
      <c r="E20" s="81">
        <v>535</v>
      </c>
      <c r="F20" s="82">
        <f>'1 Raw data'!F20-'1 Raw data'!$B20</f>
        <v>576.71428571428567</v>
      </c>
      <c r="G20" s="82">
        <v>628</v>
      </c>
      <c r="H20" s="83">
        <f>'1 Raw data'!H20-'1 Raw data'!$D20</f>
        <v>28.178571428571431</v>
      </c>
      <c r="I20" s="86">
        <v>535</v>
      </c>
      <c r="J20" s="87">
        <f>'1 Raw data'!J20-'1 Raw data'!$B20</f>
        <v>682.07142857142856</v>
      </c>
      <c r="K20" s="87">
        <v>628</v>
      </c>
      <c r="L20" s="87">
        <f>'1 Raw data'!L20-'1 Raw data'!$D20</f>
        <v>2519.261904761905</v>
      </c>
      <c r="M20" s="89">
        <v>535</v>
      </c>
      <c r="N20" s="90">
        <f>'1 Raw data'!N20-'1 Raw data'!$B20</f>
        <v>15894.904761904763</v>
      </c>
      <c r="O20" s="90">
        <v>628</v>
      </c>
      <c r="P20" s="90">
        <f>'1 Raw data'!P20-'1 Raw data'!$D20</f>
        <v>45</v>
      </c>
      <c r="Q20" s="57">
        <v>535</v>
      </c>
      <c r="R20" s="56">
        <f>'1 Raw data'!R20-'1 Raw data'!$B20</f>
        <v>10163.714285714286</v>
      </c>
      <c r="S20" s="57">
        <v>628</v>
      </c>
      <c r="T20" s="56">
        <f>'1 Raw data'!T20-'1 Raw data'!$D20</f>
        <v>1465.7142857142856</v>
      </c>
      <c r="U20" s="122">
        <v>535</v>
      </c>
      <c r="V20" s="122">
        <f>'1 Raw data'!V20-'1 Raw data'!$B20</f>
        <v>8437.8571428571431</v>
      </c>
      <c r="W20" s="128">
        <v>628</v>
      </c>
      <c r="X20" s="122">
        <f>'1 Raw data'!X20-'1 Raw data'!$D20</f>
        <v>4015.1428571428573</v>
      </c>
    </row>
    <row r="21" spans="1:24" ht="15" x14ac:dyDescent="0.25">
      <c r="A21" s="54">
        <v>536</v>
      </c>
      <c r="B21" s="54">
        <f>'1 Raw data'!B21-'1 Raw data'!$B21</f>
        <v>0</v>
      </c>
      <c r="C21" s="54">
        <v>629</v>
      </c>
      <c r="D21" s="54">
        <f>'1 Raw data'!D21-'1 Raw data'!$D21</f>
        <v>0</v>
      </c>
      <c r="E21" s="81">
        <v>536</v>
      </c>
      <c r="F21" s="82">
        <f>'1 Raw data'!F21-'1 Raw data'!$B21</f>
        <v>587.57142857142856</v>
      </c>
      <c r="G21" s="82">
        <v>629</v>
      </c>
      <c r="H21" s="83">
        <f>'1 Raw data'!H21-'1 Raw data'!$D21</f>
        <v>-4.2678571428571388</v>
      </c>
      <c r="I21" s="86">
        <v>536</v>
      </c>
      <c r="J21" s="87">
        <f>'1 Raw data'!J21-'1 Raw data'!$B21</f>
        <v>637.7619047619047</v>
      </c>
      <c r="K21" s="87">
        <v>629</v>
      </c>
      <c r="L21" s="87">
        <f>'1 Raw data'!L21-'1 Raw data'!$D21</f>
        <v>2555.1904761904761</v>
      </c>
      <c r="M21" s="89">
        <v>536</v>
      </c>
      <c r="N21" s="90">
        <f>'1 Raw data'!N21-'1 Raw data'!$B21</f>
        <v>15360.428571428571</v>
      </c>
      <c r="O21" s="90">
        <v>629</v>
      </c>
      <c r="P21" s="90">
        <f>'1 Raw data'!P21-'1 Raw data'!$D21</f>
        <v>18</v>
      </c>
      <c r="Q21" s="57">
        <v>536</v>
      </c>
      <c r="R21" s="56">
        <f>'1 Raw data'!R21-'1 Raw data'!$B21</f>
        <v>10095.714285714284</v>
      </c>
      <c r="S21" s="57">
        <v>629</v>
      </c>
      <c r="T21" s="56">
        <f>'1 Raw data'!T21-'1 Raw data'!$D21</f>
        <v>1413.2857142857142</v>
      </c>
      <c r="U21" s="122">
        <v>536</v>
      </c>
      <c r="V21" s="122">
        <f>'1 Raw data'!V21-'1 Raw data'!$B21</f>
        <v>7797.7142857142853</v>
      </c>
      <c r="W21" s="128">
        <v>629</v>
      </c>
      <c r="X21" s="122">
        <f>'1 Raw data'!X21-'1 Raw data'!$D21</f>
        <v>4018.7142857142858</v>
      </c>
    </row>
    <row r="22" spans="1:24" ht="15" x14ac:dyDescent="0.25">
      <c r="A22" s="54">
        <v>537</v>
      </c>
      <c r="B22" s="54">
        <f>'1 Raw data'!B22-'1 Raw data'!$B22</f>
        <v>0</v>
      </c>
      <c r="C22" s="54">
        <v>630</v>
      </c>
      <c r="D22" s="54">
        <f>'1 Raw data'!D22-'1 Raw data'!$D22</f>
        <v>0</v>
      </c>
      <c r="E22" s="81">
        <v>537</v>
      </c>
      <c r="F22" s="82">
        <f>'1 Raw data'!F22-'1 Raw data'!$B22</f>
        <v>664.57142857142844</v>
      </c>
      <c r="G22" s="82">
        <v>630</v>
      </c>
      <c r="H22" s="83">
        <f>'1 Raw data'!H22-'1 Raw data'!$D22</f>
        <v>33</v>
      </c>
      <c r="I22" s="86">
        <v>537</v>
      </c>
      <c r="J22" s="87">
        <f>'1 Raw data'!J22-'1 Raw data'!$B22</f>
        <v>631.97619047619037</v>
      </c>
      <c r="K22" s="87">
        <v>630</v>
      </c>
      <c r="L22" s="87">
        <f>'1 Raw data'!L22-'1 Raw data'!$D22</f>
        <v>2471.1666666666665</v>
      </c>
      <c r="M22" s="89">
        <v>537</v>
      </c>
      <c r="N22" s="90">
        <f>'1 Raw data'!N22-'1 Raw data'!$B22</f>
        <v>14529.642857142857</v>
      </c>
      <c r="O22" s="90">
        <v>630</v>
      </c>
      <c r="P22" s="90">
        <f>'1 Raw data'!P22-'1 Raw data'!$D22</f>
        <v>-9.2857142857142847</v>
      </c>
      <c r="Q22" s="57">
        <v>537</v>
      </c>
      <c r="R22" s="56">
        <f>'1 Raw data'!R22-'1 Raw data'!$B22</f>
        <v>9288.5714285714275</v>
      </c>
      <c r="S22" s="57">
        <v>630</v>
      </c>
      <c r="T22" s="56">
        <f>'1 Raw data'!T22-'1 Raw data'!$D22</f>
        <v>1400.5714285714287</v>
      </c>
      <c r="U22" s="122">
        <v>537</v>
      </c>
      <c r="V22" s="122">
        <f>'1 Raw data'!V22-'1 Raw data'!$B22</f>
        <v>7932.8571428571431</v>
      </c>
      <c r="W22" s="128">
        <v>630</v>
      </c>
      <c r="X22" s="122">
        <f>'1 Raw data'!X22-'1 Raw data'!$D22</f>
        <v>3899.7142857142858</v>
      </c>
    </row>
    <row r="23" spans="1:24" ht="15" x14ac:dyDescent="0.25">
      <c r="A23" s="54">
        <v>538</v>
      </c>
      <c r="B23" s="54">
        <f>'1 Raw data'!B23-'1 Raw data'!$B23</f>
        <v>0</v>
      </c>
      <c r="C23" s="54">
        <v>631</v>
      </c>
      <c r="D23" s="54">
        <f>'1 Raw data'!D23-'1 Raw data'!$D23</f>
        <v>0</v>
      </c>
      <c r="E23" s="81">
        <v>538</v>
      </c>
      <c r="F23" s="82">
        <f>'1 Raw data'!F23-'1 Raw data'!$B23</f>
        <v>661.57142857142844</v>
      </c>
      <c r="G23" s="82">
        <v>631</v>
      </c>
      <c r="H23" s="83">
        <f>'1 Raw data'!H23-'1 Raw data'!$D23</f>
        <v>15.517857142857139</v>
      </c>
      <c r="I23" s="86">
        <v>538</v>
      </c>
      <c r="J23" s="87">
        <f>'1 Raw data'!J23-'1 Raw data'!$B23</f>
        <v>675.95238095238096</v>
      </c>
      <c r="K23" s="87">
        <v>631</v>
      </c>
      <c r="L23" s="87">
        <f>'1 Raw data'!L23-'1 Raw data'!$D23</f>
        <v>2313.9761904761908</v>
      </c>
      <c r="M23" s="89">
        <v>538</v>
      </c>
      <c r="N23" s="90">
        <f>'1 Raw data'!N23-'1 Raw data'!$B23</f>
        <v>13913.785714285714</v>
      </c>
      <c r="O23" s="90">
        <v>631</v>
      </c>
      <c r="P23" s="90">
        <f>'1 Raw data'!P23-'1 Raw data'!$D23</f>
        <v>-22.142857142857146</v>
      </c>
      <c r="Q23" s="57">
        <v>538</v>
      </c>
      <c r="R23" s="56">
        <f>'1 Raw data'!R23-'1 Raw data'!$B23</f>
        <v>8808</v>
      </c>
      <c r="S23" s="57">
        <v>631</v>
      </c>
      <c r="T23" s="56">
        <f>'1 Raw data'!T23-'1 Raw data'!$D23</f>
        <v>1384.7142857142858</v>
      </c>
      <c r="U23" s="122">
        <v>538</v>
      </c>
      <c r="V23" s="122">
        <f>'1 Raw data'!V23-'1 Raw data'!$B23</f>
        <v>7647.8571428571431</v>
      </c>
      <c r="W23" s="128">
        <v>631</v>
      </c>
      <c r="X23" s="122">
        <f>'1 Raw data'!X23-'1 Raw data'!$D23</f>
        <v>3796.7142857142858</v>
      </c>
    </row>
    <row r="24" spans="1:24" ht="15" x14ac:dyDescent="0.25">
      <c r="A24" s="54">
        <v>539</v>
      </c>
      <c r="B24" s="54">
        <f>'1 Raw data'!B24-'1 Raw data'!$B24</f>
        <v>0</v>
      </c>
      <c r="C24" s="54">
        <v>632</v>
      </c>
      <c r="D24" s="54">
        <f>'1 Raw data'!D24-'1 Raw data'!$D24</f>
        <v>0</v>
      </c>
      <c r="E24" s="81">
        <v>539</v>
      </c>
      <c r="F24" s="82">
        <f>'1 Raw data'!F24-'1 Raw data'!$B24</f>
        <v>681.14285714285711</v>
      </c>
      <c r="G24" s="82">
        <v>632</v>
      </c>
      <c r="H24" s="83">
        <f>'1 Raw data'!H24-'1 Raw data'!$D24</f>
        <v>-29.160714285714292</v>
      </c>
      <c r="I24" s="86">
        <v>539</v>
      </c>
      <c r="J24" s="87">
        <f>'1 Raw data'!J24-'1 Raw data'!$B24</f>
        <v>711</v>
      </c>
      <c r="K24" s="87">
        <v>632</v>
      </c>
      <c r="L24" s="87">
        <f>'1 Raw data'!L24-'1 Raw data'!$D24</f>
        <v>2231.3809523809523</v>
      </c>
      <c r="M24" s="89">
        <v>539</v>
      </c>
      <c r="N24" s="90">
        <f>'1 Raw data'!N24-'1 Raw data'!$B24</f>
        <v>13937.5</v>
      </c>
      <c r="O24" s="90">
        <v>632</v>
      </c>
      <c r="P24" s="90">
        <f>'1 Raw data'!P24-'1 Raw data'!$D24</f>
        <v>-11.857142857142861</v>
      </c>
      <c r="Q24" s="57">
        <v>539</v>
      </c>
      <c r="R24" s="56">
        <f>'1 Raw data'!R24-'1 Raw data'!$B24</f>
        <v>8932</v>
      </c>
      <c r="S24" s="57">
        <v>632</v>
      </c>
      <c r="T24" s="56">
        <f>'1 Raw data'!T24-'1 Raw data'!$D24</f>
        <v>1400</v>
      </c>
      <c r="U24" s="122">
        <v>539</v>
      </c>
      <c r="V24" s="122">
        <f>'1 Raw data'!V24-'1 Raw data'!$B24</f>
        <v>6938.2857142857147</v>
      </c>
      <c r="W24" s="128">
        <v>632</v>
      </c>
      <c r="X24" s="122">
        <f>'1 Raw data'!X24-'1 Raw data'!$D24</f>
        <v>3821.8571428571431</v>
      </c>
    </row>
    <row r="25" spans="1:24" ht="15" x14ac:dyDescent="0.25">
      <c r="A25" s="54">
        <v>540</v>
      </c>
      <c r="B25" s="54">
        <f>'1 Raw data'!B25-'1 Raw data'!$B25</f>
        <v>0</v>
      </c>
      <c r="C25" s="54">
        <v>633</v>
      </c>
      <c r="D25" s="54">
        <f>'1 Raw data'!D25-'1 Raw data'!$D25</f>
        <v>0</v>
      </c>
      <c r="E25" s="81">
        <v>540</v>
      </c>
      <c r="F25" s="82">
        <f>'1 Raw data'!F25-'1 Raw data'!$B25</f>
        <v>757.28571428571422</v>
      </c>
      <c r="G25" s="82">
        <v>633</v>
      </c>
      <c r="H25" s="83">
        <f>'1 Raw data'!H25-'1 Raw data'!$D25</f>
        <v>21.339285714285715</v>
      </c>
      <c r="I25" s="86">
        <v>540</v>
      </c>
      <c r="J25" s="87">
        <f>'1 Raw data'!J25-'1 Raw data'!$B25</f>
        <v>589.5</v>
      </c>
      <c r="K25" s="87">
        <v>633</v>
      </c>
      <c r="L25" s="87">
        <f>'1 Raw data'!L25-'1 Raw data'!$D25</f>
        <v>2294.0476190476193</v>
      </c>
      <c r="M25" s="89">
        <v>540</v>
      </c>
      <c r="N25" s="90">
        <f>'1 Raw data'!N25-'1 Raw data'!$B25</f>
        <v>13283.166666666666</v>
      </c>
      <c r="O25" s="90">
        <v>633</v>
      </c>
      <c r="P25" s="90">
        <f>'1 Raw data'!P25-'1 Raw data'!$D25</f>
        <v>10.428571428571423</v>
      </c>
      <c r="Q25" s="57">
        <v>540</v>
      </c>
      <c r="R25" s="56">
        <f>'1 Raw data'!R25-'1 Raw data'!$B25</f>
        <v>8719.7142857142862</v>
      </c>
      <c r="S25" s="57">
        <v>633</v>
      </c>
      <c r="T25" s="56">
        <f>'1 Raw data'!T25-'1 Raw data'!$D25</f>
        <v>1327</v>
      </c>
      <c r="U25" s="122">
        <v>540</v>
      </c>
      <c r="V25" s="122">
        <f>'1 Raw data'!V25-'1 Raw data'!$B25</f>
        <v>6815.8571428571431</v>
      </c>
      <c r="W25" s="128">
        <v>633</v>
      </c>
      <c r="X25" s="122">
        <f>'1 Raw data'!X25-'1 Raw data'!$D25</f>
        <v>3559.2857142857142</v>
      </c>
    </row>
    <row r="26" spans="1:24" ht="15" x14ac:dyDescent="0.25">
      <c r="A26" s="54">
        <v>541</v>
      </c>
      <c r="B26" s="54">
        <f>'1 Raw data'!B26-'1 Raw data'!$B26</f>
        <v>0</v>
      </c>
      <c r="C26" s="54">
        <v>634</v>
      </c>
      <c r="D26" s="54">
        <f>'1 Raw data'!D26-'1 Raw data'!$D26</f>
        <v>0</v>
      </c>
      <c r="E26" s="81">
        <v>541</v>
      </c>
      <c r="F26" s="82">
        <f>'1 Raw data'!F26-'1 Raw data'!$B26</f>
        <v>694.99999999999989</v>
      </c>
      <c r="G26" s="82">
        <v>634</v>
      </c>
      <c r="H26" s="83">
        <f>'1 Raw data'!H26-'1 Raw data'!$D26</f>
        <v>-10.339285714285708</v>
      </c>
      <c r="I26" s="86">
        <v>541</v>
      </c>
      <c r="J26" s="87">
        <f>'1 Raw data'!J26-'1 Raw data'!$B26</f>
        <v>634.7380952380953</v>
      </c>
      <c r="K26" s="87">
        <v>634</v>
      </c>
      <c r="L26" s="87">
        <f>'1 Raw data'!L26-'1 Raw data'!$D26</f>
        <v>2052.9523809523807</v>
      </c>
      <c r="M26" s="89">
        <v>541</v>
      </c>
      <c r="N26" s="90">
        <f>'1 Raw data'!N26-'1 Raw data'!$B26</f>
        <v>12764.904761904763</v>
      </c>
      <c r="O26" s="90">
        <v>634</v>
      </c>
      <c r="P26" s="90">
        <f>'1 Raw data'!P26-'1 Raw data'!$D26</f>
        <v>25.428571428571431</v>
      </c>
      <c r="Q26" s="57">
        <v>541</v>
      </c>
      <c r="R26" s="56">
        <f>'1 Raw data'!R26-'1 Raw data'!$B26</f>
        <v>8385</v>
      </c>
      <c r="S26" s="57">
        <v>634</v>
      </c>
      <c r="T26" s="56">
        <f>'1 Raw data'!T26-'1 Raw data'!$D26</f>
        <v>1396</v>
      </c>
      <c r="U26" s="122">
        <v>541</v>
      </c>
      <c r="V26" s="122">
        <f>'1 Raw data'!V26-'1 Raw data'!$B26</f>
        <v>6863.2857142857138</v>
      </c>
      <c r="W26" s="128">
        <v>634</v>
      </c>
      <c r="X26" s="122">
        <f>'1 Raw data'!X26-'1 Raw data'!$D26</f>
        <v>3539.7142857142858</v>
      </c>
    </row>
    <row r="27" spans="1:24" ht="15" x14ac:dyDescent="0.25">
      <c r="A27" s="54">
        <v>542</v>
      </c>
      <c r="B27" s="54">
        <f>'1 Raw data'!B27-'1 Raw data'!$B27</f>
        <v>0</v>
      </c>
      <c r="C27" s="54">
        <v>635</v>
      </c>
      <c r="D27" s="54">
        <f>'1 Raw data'!D27-'1 Raw data'!$D27</f>
        <v>0</v>
      </c>
      <c r="E27" s="81">
        <v>542</v>
      </c>
      <c r="F27" s="82">
        <f>'1 Raw data'!F27-'1 Raw data'!$B27</f>
        <v>657.14285714285711</v>
      </c>
      <c r="G27" s="82">
        <v>635</v>
      </c>
      <c r="H27" s="83">
        <f>'1 Raw data'!H27-'1 Raw data'!$D27</f>
        <v>50.285714285714285</v>
      </c>
      <c r="I27" s="86">
        <v>542</v>
      </c>
      <c r="J27" s="87">
        <f>'1 Raw data'!J27-'1 Raw data'!$B27</f>
        <v>686.5</v>
      </c>
      <c r="K27" s="87">
        <v>635</v>
      </c>
      <c r="L27" s="87">
        <f>'1 Raw data'!L27-'1 Raw data'!$D27</f>
        <v>2224.2857142857142</v>
      </c>
      <c r="M27" s="89">
        <v>542</v>
      </c>
      <c r="N27" s="90">
        <f>'1 Raw data'!N27-'1 Raw data'!$B27</f>
        <v>12635</v>
      </c>
      <c r="O27" s="90">
        <v>635</v>
      </c>
      <c r="P27" s="90">
        <f>'1 Raw data'!P27-'1 Raw data'!$D27</f>
        <v>34.857142857142854</v>
      </c>
      <c r="Q27" s="57">
        <v>542</v>
      </c>
      <c r="R27" s="56">
        <f>'1 Raw data'!R27-'1 Raw data'!$B27</f>
        <v>7947.4285714285706</v>
      </c>
      <c r="S27" s="57">
        <v>635</v>
      </c>
      <c r="T27" s="56">
        <f>'1 Raw data'!T27-'1 Raw data'!$D27</f>
        <v>1280.7142857142856</v>
      </c>
      <c r="U27" s="122">
        <v>542</v>
      </c>
      <c r="V27" s="122">
        <f>'1 Raw data'!V27-'1 Raw data'!$B27</f>
        <v>6811.1428571428569</v>
      </c>
      <c r="W27" s="128">
        <v>635</v>
      </c>
      <c r="X27" s="122">
        <f>'1 Raw data'!X27-'1 Raw data'!$D27</f>
        <v>3681.7142857142858</v>
      </c>
    </row>
    <row r="28" spans="1:24" ht="15" x14ac:dyDescent="0.25">
      <c r="A28" s="54">
        <v>543</v>
      </c>
      <c r="B28" s="54">
        <f>'1 Raw data'!B28-'1 Raw data'!$B28</f>
        <v>0</v>
      </c>
      <c r="C28" s="54">
        <v>636</v>
      </c>
      <c r="D28" s="54">
        <f>'1 Raw data'!D28-'1 Raw data'!$D28</f>
        <v>0</v>
      </c>
      <c r="E28" s="81">
        <v>543</v>
      </c>
      <c r="F28" s="82">
        <f>'1 Raw data'!F28-'1 Raw data'!$B28</f>
        <v>750</v>
      </c>
      <c r="G28" s="82">
        <v>636</v>
      </c>
      <c r="H28" s="83">
        <f>'1 Raw data'!H28-'1 Raw data'!$D28</f>
        <v>17.553571428571431</v>
      </c>
      <c r="I28" s="86">
        <v>543</v>
      </c>
      <c r="J28" s="87">
        <f>'1 Raw data'!J28-'1 Raw data'!$B28</f>
        <v>739.28571428571422</v>
      </c>
      <c r="K28" s="87">
        <v>636</v>
      </c>
      <c r="L28" s="87">
        <f>'1 Raw data'!L28-'1 Raw data'!$D28</f>
        <v>2279.4285714285716</v>
      </c>
      <c r="M28" s="89">
        <v>543</v>
      </c>
      <c r="N28" s="90">
        <f>'1 Raw data'!N28-'1 Raw data'!$B28</f>
        <v>12464.785714285714</v>
      </c>
      <c r="O28" s="90">
        <v>636</v>
      </c>
      <c r="P28" s="90">
        <f>'1 Raw data'!P28-'1 Raw data'!$D28</f>
        <v>26.142857142857139</v>
      </c>
      <c r="Q28" s="57">
        <v>543</v>
      </c>
      <c r="R28" s="56">
        <f>'1 Raw data'!R28-'1 Raw data'!$B28</f>
        <v>7829.4285714285716</v>
      </c>
      <c r="S28" s="57">
        <v>636</v>
      </c>
      <c r="T28" s="56">
        <f>'1 Raw data'!T28-'1 Raw data'!$D28</f>
        <v>1206.4285714285713</v>
      </c>
      <c r="U28" s="122">
        <v>543</v>
      </c>
      <c r="V28" s="122">
        <f>'1 Raw data'!V28-'1 Raw data'!$B28</f>
        <v>6531.8571428571431</v>
      </c>
      <c r="W28" s="128">
        <v>636</v>
      </c>
      <c r="X28" s="122">
        <f>'1 Raw data'!X28-'1 Raw data'!$D28</f>
        <v>3340.4285714285716</v>
      </c>
    </row>
    <row r="29" spans="1:24" ht="15" x14ac:dyDescent="0.25">
      <c r="A29" s="54">
        <v>544</v>
      </c>
      <c r="B29" s="54">
        <f>'1 Raw data'!B29-'1 Raw data'!$B29</f>
        <v>0</v>
      </c>
      <c r="C29" s="54">
        <v>637</v>
      </c>
      <c r="D29" s="54">
        <f>'1 Raw data'!D29-'1 Raw data'!$D29</f>
        <v>0</v>
      </c>
      <c r="E29" s="81">
        <v>544</v>
      </c>
      <c r="F29" s="82">
        <f>'1 Raw data'!F29-'1 Raw data'!$B29</f>
        <v>706.14285714285711</v>
      </c>
      <c r="G29" s="82">
        <v>637</v>
      </c>
      <c r="H29" s="83">
        <f>'1 Raw data'!H29-'1 Raw data'!$D29</f>
        <v>11.678571428571431</v>
      </c>
      <c r="I29" s="86">
        <v>544</v>
      </c>
      <c r="J29" s="87">
        <f>'1 Raw data'!J29-'1 Raw data'!$B29</f>
        <v>642.71428571428578</v>
      </c>
      <c r="K29" s="87">
        <v>637</v>
      </c>
      <c r="L29" s="87">
        <f>'1 Raw data'!L29-'1 Raw data'!$D29</f>
        <v>2140.9285714285716</v>
      </c>
      <c r="M29" s="89">
        <v>544</v>
      </c>
      <c r="N29" s="90">
        <f>'1 Raw data'!N29-'1 Raw data'!$B29</f>
        <v>11794.380952380952</v>
      </c>
      <c r="O29" s="90">
        <v>637</v>
      </c>
      <c r="P29" s="90">
        <f>'1 Raw data'!P29-'1 Raw data'!$D29</f>
        <v>-7</v>
      </c>
      <c r="Q29" s="57">
        <v>544</v>
      </c>
      <c r="R29" s="56">
        <f>'1 Raw data'!R29-'1 Raw data'!$B29</f>
        <v>7804.5714285714284</v>
      </c>
      <c r="S29" s="57">
        <v>637</v>
      </c>
      <c r="T29" s="56">
        <f>'1 Raw data'!T29-'1 Raw data'!$D29</f>
        <v>1183.7142857142856</v>
      </c>
      <c r="U29" s="122">
        <v>544</v>
      </c>
      <c r="V29" s="122">
        <f>'1 Raw data'!V29-'1 Raw data'!$B29</f>
        <v>6510.1428571428569</v>
      </c>
      <c r="W29" s="128">
        <v>637</v>
      </c>
      <c r="X29" s="122">
        <f>'1 Raw data'!X29-'1 Raw data'!$D29</f>
        <v>3373.2857142857142</v>
      </c>
    </row>
    <row r="30" spans="1:24" ht="15" x14ac:dyDescent="0.25">
      <c r="A30" s="54">
        <v>545</v>
      </c>
      <c r="B30" s="54">
        <f>'1 Raw data'!B30-'1 Raw data'!$B30</f>
        <v>0</v>
      </c>
      <c r="C30" s="54">
        <v>638</v>
      </c>
      <c r="D30" s="54">
        <f>'1 Raw data'!D30-'1 Raw data'!$D30</f>
        <v>0</v>
      </c>
      <c r="E30" s="81">
        <v>545</v>
      </c>
      <c r="F30" s="82">
        <f>'1 Raw data'!F30-'1 Raw data'!$B30</f>
        <v>823.71428571428578</v>
      </c>
      <c r="G30" s="82">
        <v>638</v>
      </c>
      <c r="H30" s="83">
        <f>'1 Raw data'!H30-'1 Raw data'!$D30</f>
        <v>0.1428571428571388</v>
      </c>
      <c r="I30" s="86">
        <v>545</v>
      </c>
      <c r="J30" s="87">
        <f>'1 Raw data'!J30-'1 Raw data'!$B30</f>
        <v>707.5</v>
      </c>
      <c r="K30" s="87">
        <v>638</v>
      </c>
      <c r="L30" s="87">
        <f>'1 Raw data'!L30-'1 Raw data'!$D30</f>
        <v>2077.8095238095239</v>
      </c>
      <c r="M30" s="89">
        <v>545</v>
      </c>
      <c r="N30" s="90">
        <f>'1 Raw data'!N30-'1 Raw data'!$B30</f>
        <v>11237.166666666666</v>
      </c>
      <c r="O30" s="90">
        <v>638</v>
      </c>
      <c r="P30" s="90">
        <f>'1 Raw data'!P30-'1 Raw data'!$D30</f>
        <v>-32.285714285714292</v>
      </c>
      <c r="Q30" s="57">
        <v>545</v>
      </c>
      <c r="R30" s="56">
        <f>'1 Raw data'!R30-'1 Raw data'!$B30</f>
        <v>7325.5714285714284</v>
      </c>
      <c r="S30" s="57">
        <v>638</v>
      </c>
      <c r="T30" s="56">
        <f>'1 Raw data'!T30-'1 Raw data'!$D30</f>
        <v>1147.7142857142858</v>
      </c>
      <c r="U30" s="122">
        <v>545</v>
      </c>
      <c r="V30" s="122">
        <f>'1 Raw data'!V30-'1 Raw data'!$B30</f>
        <v>6390.1428571428569</v>
      </c>
      <c r="W30" s="128">
        <v>638</v>
      </c>
      <c r="X30" s="122">
        <f>'1 Raw data'!X30-'1 Raw data'!$D30</f>
        <v>3255.2857142857147</v>
      </c>
    </row>
    <row r="31" spans="1:24" ht="15" x14ac:dyDescent="0.25">
      <c r="A31" s="54">
        <v>546</v>
      </c>
      <c r="B31" s="54">
        <f>'1 Raw data'!B31-'1 Raw data'!$B31</f>
        <v>0</v>
      </c>
      <c r="C31" s="54">
        <v>639</v>
      </c>
      <c r="D31" s="54">
        <f>'1 Raw data'!D31-'1 Raw data'!$D31</f>
        <v>0</v>
      </c>
      <c r="E31" s="81">
        <v>546</v>
      </c>
      <c r="F31" s="82">
        <f>'1 Raw data'!F31-'1 Raw data'!$B31</f>
        <v>762.99999999999989</v>
      </c>
      <c r="G31" s="82">
        <v>639</v>
      </c>
      <c r="H31" s="83">
        <f>'1 Raw data'!H31-'1 Raw data'!$D31</f>
        <v>-0.1428571428571459</v>
      </c>
      <c r="I31" s="86">
        <v>546</v>
      </c>
      <c r="J31" s="87">
        <f>'1 Raw data'!J31-'1 Raw data'!$B31</f>
        <v>790.2380952380953</v>
      </c>
      <c r="K31" s="87">
        <v>639</v>
      </c>
      <c r="L31" s="87">
        <f>'1 Raw data'!L31-'1 Raw data'!$D31</f>
        <v>2094.1904761904761</v>
      </c>
      <c r="M31" s="89">
        <v>546</v>
      </c>
      <c r="N31" s="90">
        <f>'1 Raw data'!N31-'1 Raw data'!$B31</f>
        <v>11425.071428571429</v>
      </c>
      <c r="O31" s="90">
        <v>639</v>
      </c>
      <c r="P31" s="90">
        <f>'1 Raw data'!P31-'1 Raw data'!$D31</f>
        <v>20.857142857142854</v>
      </c>
      <c r="Q31" s="57">
        <v>546</v>
      </c>
      <c r="R31" s="56">
        <f>'1 Raw data'!R31-'1 Raw data'!$B31</f>
        <v>7387.2857142857138</v>
      </c>
      <c r="S31" s="57">
        <v>639</v>
      </c>
      <c r="T31" s="56">
        <f>'1 Raw data'!T31-'1 Raw data'!$D31</f>
        <v>1146.4285714285716</v>
      </c>
      <c r="U31" s="122">
        <v>546</v>
      </c>
      <c r="V31" s="122">
        <f>'1 Raw data'!V31-'1 Raw data'!$B31</f>
        <v>6218.4285714285716</v>
      </c>
      <c r="W31" s="128">
        <v>639</v>
      </c>
      <c r="X31" s="122">
        <f>'1 Raw data'!X31-'1 Raw data'!$D31</f>
        <v>3351.5714285714284</v>
      </c>
    </row>
    <row r="32" spans="1:24" ht="15" x14ac:dyDescent="0.25">
      <c r="A32" s="54">
        <v>547</v>
      </c>
      <c r="B32" s="54">
        <f>'1 Raw data'!B32-'1 Raw data'!$B32</f>
        <v>0</v>
      </c>
      <c r="C32" s="54">
        <v>640</v>
      </c>
      <c r="D32" s="54">
        <f>'1 Raw data'!D32-'1 Raw data'!$D32</f>
        <v>0</v>
      </c>
      <c r="E32" s="81">
        <v>547</v>
      </c>
      <c r="F32" s="82">
        <f>'1 Raw data'!F32-'1 Raw data'!$B32</f>
        <v>863.85714285714278</v>
      </c>
      <c r="G32" s="82">
        <v>640</v>
      </c>
      <c r="H32" s="83">
        <f>'1 Raw data'!H32-'1 Raw data'!$D32</f>
        <v>5.9285714285714306</v>
      </c>
      <c r="I32" s="86">
        <v>547</v>
      </c>
      <c r="J32" s="87">
        <f>'1 Raw data'!J32-'1 Raw data'!$B32</f>
        <v>732.42857142857144</v>
      </c>
      <c r="K32" s="87">
        <v>640</v>
      </c>
      <c r="L32" s="87">
        <f>'1 Raw data'!L32-'1 Raw data'!$D32</f>
        <v>1979.5952380952381</v>
      </c>
      <c r="M32" s="89">
        <v>547</v>
      </c>
      <c r="N32" s="90">
        <f>'1 Raw data'!N32-'1 Raw data'!$B32</f>
        <v>11250.428571428571</v>
      </c>
      <c r="O32" s="90">
        <v>640</v>
      </c>
      <c r="P32" s="90">
        <f>'1 Raw data'!P32-'1 Raw data'!$D32</f>
        <v>-5.1428571428571388</v>
      </c>
      <c r="Q32" s="57">
        <v>547</v>
      </c>
      <c r="R32" s="56">
        <f>'1 Raw data'!R32-'1 Raw data'!$B32</f>
        <v>7342.1428571428569</v>
      </c>
      <c r="S32" s="57">
        <v>640</v>
      </c>
      <c r="T32" s="56">
        <f>'1 Raw data'!T32-'1 Raw data'!$D32</f>
        <v>1161.8571428571427</v>
      </c>
      <c r="U32" s="122">
        <v>547</v>
      </c>
      <c r="V32" s="122">
        <f>'1 Raw data'!V32-'1 Raw data'!$B32</f>
        <v>5957.2857142857147</v>
      </c>
      <c r="W32" s="128">
        <v>640</v>
      </c>
      <c r="X32" s="122">
        <f>'1 Raw data'!X32-'1 Raw data'!$D32</f>
        <v>3099.2857142857142</v>
      </c>
    </row>
    <row r="33" spans="1:24" ht="15" x14ac:dyDescent="0.25">
      <c r="A33" s="54">
        <v>548</v>
      </c>
      <c r="B33" s="54">
        <f>'1 Raw data'!B33-'1 Raw data'!$B33</f>
        <v>0</v>
      </c>
      <c r="C33" s="54">
        <v>641</v>
      </c>
      <c r="D33" s="54">
        <f>'1 Raw data'!D33-'1 Raw data'!$D33</f>
        <v>0</v>
      </c>
      <c r="E33" s="81">
        <v>548</v>
      </c>
      <c r="F33" s="82">
        <f>'1 Raw data'!F33-'1 Raw data'!$B33</f>
        <v>834</v>
      </c>
      <c r="G33" s="82">
        <v>641</v>
      </c>
      <c r="H33" s="83">
        <f>'1 Raw data'!H33-'1 Raw data'!$D33</f>
        <v>10.696428571428569</v>
      </c>
      <c r="I33" s="86">
        <v>548</v>
      </c>
      <c r="J33" s="87">
        <f>'1 Raw data'!J33-'1 Raw data'!$B33</f>
        <v>750.45238095238096</v>
      </c>
      <c r="K33" s="87">
        <v>641</v>
      </c>
      <c r="L33" s="87">
        <f>'1 Raw data'!L33-'1 Raw data'!$D33</f>
        <v>1977.9047619047619</v>
      </c>
      <c r="M33" s="89">
        <v>548</v>
      </c>
      <c r="N33" s="90">
        <f>'1 Raw data'!N33-'1 Raw data'!$B33</f>
        <v>11032.45238095238</v>
      </c>
      <c r="O33" s="90">
        <v>641</v>
      </c>
      <c r="P33" s="90">
        <f>'1 Raw data'!P33-'1 Raw data'!$D33</f>
        <v>28.714285714285708</v>
      </c>
      <c r="Q33" s="57">
        <v>548</v>
      </c>
      <c r="R33" s="56">
        <f>'1 Raw data'!R33-'1 Raw data'!$B33</f>
        <v>6985.5714285714294</v>
      </c>
      <c r="S33" s="57">
        <v>641</v>
      </c>
      <c r="T33" s="56">
        <f>'1 Raw data'!T33-'1 Raw data'!$D33</f>
        <v>1129.5714285714287</v>
      </c>
      <c r="U33" s="122">
        <v>548</v>
      </c>
      <c r="V33" s="122">
        <f>'1 Raw data'!V33-'1 Raw data'!$B33</f>
        <v>5897.2857142857147</v>
      </c>
      <c r="W33" s="128">
        <v>641</v>
      </c>
      <c r="X33" s="122">
        <f>'1 Raw data'!X33-'1 Raw data'!$D33</f>
        <v>3080.1428571428569</v>
      </c>
    </row>
    <row r="34" spans="1:24" ht="15" x14ac:dyDescent="0.25">
      <c r="A34" s="54">
        <v>549</v>
      </c>
      <c r="B34" s="54">
        <f>'1 Raw data'!B34-'1 Raw data'!$B34</f>
        <v>0</v>
      </c>
      <c r="C34" s="54">
        <v>642</v>
      </c>
      <c r="D34" s="54">
        <f>'1 Raw data'!D34-'1 Raw data'!$D34</f>
        <v>0</v>
      </c>
      <c r="E34" s="81">
        <v>549</v>
      </c>
      <c r="F34" s="82">
        <f>'1 Raw data'!F34-'1 Raw data'!$B34</f>
        <v>836.28571428571422</v>
      </c>
      <c r="G34" s="82">
        <v>642</v>
      </c>
      <c r="H34" s="83">
        <f>'1 Raw data'!H34-'1 Raw data'!$D34</f>
        <v>-3.6964285714285694</v>
      </c>
      <c r="I34" s="86">
        <v>549</v>
      </c>
      <c r="J34" s="87">
        <f>'1 Raw data'!J34-'1 Raw data'!$B34</f>
        <v>788.45238095238096</v>
      </c>
      <c r="K34" s="87">
        <v>642</v>
      </c>
      <c r="L34" s="87">
        <f>'1 Raw data'!L34-'1 Raw data'!$D34</f>
        <v>1883.0952380952381</v>
      </c>
      <c r="M34" s="89">
        <v>549</v>
      </c>
      <c r="N34" s="90">
        <f>'1 Raw data'!N34-'1 Raw data'!$B34</f>
        <v>10942.785714285714</v>
      </c>
      <c r="O34" s="90">
        <v>642</v>
      </c>
      <c r="P34" s="90">
        <f>'1 Raw data'!P34-'1 Raw data'!$D34</f>
        <v>-8</v>
      </c>
      <c r="Q34" s="57">
        <v>549</v>
      </c>
      <c r="R34" s="56">
        <f>'1 Raw data'!R34-'1 Raw data'!$B34</f>
        <v>7054.7142857142862</v>
      </c>
      <c r="S34" s="57">
        <v>642</v>
      </c>
      <c r="T34" s="56">
        <f>'1 Raw data'!T34-'1 Raw data'!$D34</f>
        <v>1153.1428571428571</v>
      </c>
      <c r="U34" s="122">
        <v>549</v>
      </c>
      <c r="V34" s="122">
        <f>'1 Raw data'!V34-'1 Raw data'!$B34</f>
        <v>5829.1428571428578</v>
      </c>
      <c r="W34" s="128">
        <v>642</v>
      </c>
      <c r="X34" s="122">
        <f>'1 Raw data'!X34-'1 Raw data'!$D34</f>
        <v>3040</v>
      </c>
    </row>
    <row r="35" spans="1:24" ht="15" x14ac:dyDescent="0.25">
      <c r="A35" s="54">
        <v>550</v>
      </c>
      <c r="B35" s="54">
        <f>'1 Raw data'!B35-'1 Raw data'!$B35</f>
        <v>0</v>
      </c>
      <c r="C35" s="54">
        <v>643</v>
      </c>
      <c r="D35" s="54">
        <f>'1 Raw data'!D35-'1 Raw data'!$D35</f>
        <v>0</v>
      </c>
      <c r="E35" s="81">
        <v>550</v>
      </c>
      <c r="F35" s="82">
        <f>'1 Raw data'!F35-'1 Raw data'!$B35</f>
        <v>876.28571428571422</v>
      </c>
      <c r="G35" s="82">
        <v>643</v>
      </c>
      <c r="H35" s="83">
        <f>'1 Raw data'!H35-'1 Raw data'!$D35</f>
        <v>34.696428571428569</v>
      </c>
      <c r="I35" s="86">
        <v>550</v>
      </c>
      <c r="J35" s="87">
        <f>'1 Raw data'!J35-'1 Raw data'!$B35</f>
        <v>811</v>
      </c>
      <c r="K35" s="87">
        <v>643</v>
      </c>
      <c r="L35" s="87">
        <f>'1 Raw data'!L35-'1 Raw data'!$D35</f>
        <v>1799.4047619047619</v>
      </c>
      <c r="M35" s="89">
        <v>550</v>
      </c>
      <c r="N35" s="90">
        <f>'1 Raw data'!N35-'1 Raw data'!$B35</f>
        <v>10543.5</v>
      </c>
      <c r="O35" s="90">
        <v>643</v>
      </c>
      <c r="P35" s="90">
        <f>'1 Raw data'!P35-'1 Raw data'!$D35</f>
        <v>12</v>
      </c>
      <c r="Q35" s="57">
        <v>550</v>
      </c>
      <c r="R35" s="56">
        <f>'1 Raw data'!R35-'1 Raw data'!$B35</f>
        <v>6823.8571428571431</v>
      </c>
      <c r="S35" s="57">
        <v>643</v>
      </c>
      <c r="T35" s="56">
        <f>'1 Raw data'!T35-'1 Raw data'!$D35</f>
        <v>1066.5714285714287</v>
      </c>
      <c r="U35" s="122">
        <v>550</v>
      </c>
      <c r="V35" s="122">
        <f>'1 Raw data'!V35-'1 Raw data'!$B35</f>
        <v>5882</v>
      </c>
      <c r="W35" s="128">
        <v>643</v>
      </c>
      <c r="X35" s="122">
        <f>'1 Raw data'!X35-'1 Raw data'!$D35</f>
        <v>2889.2857142857142</v>
      </c>
    </row>
    <row r="36" spans="1:24" ht="15" x14ac:dyDescent="0.25">
      <c r="A36" s="54">
        <v>551</v>
      </c>
      <c r="B36" s="54">
        <f>'1 Raw data'!B36-'1 Raw data'!$B36</f>
        <v>0</v>
      </c>
      <c r="C36" s="54">
        <v>644</v>
      </c>
      <c r="D36" s="54">
        <f>'1 Raw data'!D36-'1 Raw data'!$D36</f>
        <v>0</v>
      </c>
      <c r="E36" s="81">
        <v>551</v>
      </c>
      <c r="F36" s="82">
        <f>'1 Raw data'!F36-'1 Raw data'!$B36</f>
        <v>789.28571428571422</v>
      </c>
      <c r="G36" s="82">
        <v>644</v>
      </c>
      <c r="H36" s="83">
        <f>'1 Raw data'!H36-'1 Raw data'!$D36</f>
        <v>38.857142857142854</v>
      </c>
      <c r="I36" s="86">
        <v>551</v>
      </c>
      <c r="J36" s="87">
        <f>'1 Raw data'!J36-'1 Raw data'!$B36</f>
        <v>822.66666666666674</v>
      </c>
      <c r="K36" s="87">
        <v>644</v>
      </c>
      <c r="L36" s="87">
        <f>'1 Raw data'!L36-'1 Raw data'!$D36</f>
        <v>1999.3571428571429</v>
      </c>
      <c r="M36" s="89">
        <v>551</v>
      </c>
      <c r="N36" s="90">
        <f>'1 Raw data'!N36-'1 Raw data'!$B36</f>
        <v>10425.333333333334</v>
      </c>
      <c r="O36" s="90">
        <v>644</v>
      </c>
      <c r="P36" s="90">
        <f>'1 Raw data'!P36-'1 Raw data'!$D36</f>
        <v>24.142857142857146</v>
      </c>
      <c r="Q36" s="57">
        <v>551</v>
      </c>
      <c r="R36" s="56">
        <f>'1 Raw data'!R36-'1 Raw data'!$B36</f>
        <v>6775.4285714285716</v>
      </c>
      <c r="S36" s="57">
        <v>644</v>
      </c>
      <c r="T36" s="56">
        <f>'1 Raw data'!T36-'1 Raw data'!$D36</f>
        <v>1025.7142857142858</v>
      </c>
      <c r="U36" s="122">
        <v>551</v>
      </c>
      <c r="V36" s="122">
        <f>'1 Raw data'!V36-'1 Raw data'!$B36</f>
        <v>5746.5714285714284</v>
      </c>
      <c r="W36" s="128">
        <v>644</v>
      </c>
      <c r="X36" s="122">
        <f>'1 Raw data'!X36-'1 Raw data'!$D36</f>
        <v>3066</v>
      </c>
    </row>
    <row r="37" spans="1:24" ht="15" x14ac:dyDescent="0.25">
      <c r="A37" s="54">
        <v>552</v>
      </c>
      <c r="B37" s="54">
        <f>'1 Raw data'!B37-'1 Raw data'!$B37</f>
        <v>0</v>
      </c>
      <c r="C37" s="54">
        <v>645</v>
      </c>
      <c r="D37" s="54">
        <f>'1 Raw data'!D37-'1 Raw data'!$D37</f>
        <v>0</v>
      </c>
      <c r="E37" s="81">
        <v>552</v>
      </c>
      <c r="F37" s="82">
        <f>'1 Raw data'!F37-'1 Raw data'!$B37</f>
        <v>753.28571428571422</v>
      </c>
      <c r="G37" s="82">
        <v>645</v>
      </c>
      <c r="H37" s="83">
        <f>'1 Raw data'!H37-'1 Raw data'!$D37</f>
        <v>32.357142857142854</v>
      </c>
      <c r="I37" s="86">
        <v>552</v>
      </c>
      <c r="J37" s="87">
        <f>'1 Raw data'!J37-'1 Raw data'!$B37</f>
        <v>784.11904761904748</v>
      </c>
      <c r="K37" s="87">
        <v>645</v>
      </c>
      <c r="L37" s="87">
        <f>'1 Raw data'!L37-'1 Raw data'!$D37</f>
        <v>1873.5238095238096</v>
      </c>
      <c r="M37" s="89">
        <v>552</v>
      </c>
      <c r="N37" s="90">
        <f>'1 Raw data'!N37-'1 Raw data'!$B37</f>
        <v>10142.119047619048</v>
      </c>
      <c r="O37" s="90">
        <v>645</v>
      </c>
      <c r="P37" s="90">
        <f>'1 Raw data'!P37-'1 Raw data'!$D37</f>
        <v>-15.285714285714292</v>
      </c>
      <c r="Q37" s="57">
        <v>552</v>
      </c>
      <c r="R37" s="56">
        <f>'1 Raw data'!R37-'1 Raw data'!$B37</f>
        <v>6501.8571428571431</v>
      </c>
      <c r="S37" s="57">
        <v>645</v>
      </c>
      <c r="T37" s="56">
        <f>'1 Raw data'!T37-'1 Raw data'!$D37</f>
        <v>1059.1428571428571</v>
      </c>
      <c r="U37" s="122">
        <v>552</v>
      </c>
      <c r="V37" s="122">
        <f>'1 Raw data'!V37-'1 Raw data'!$B37</f>
        <v>5556</v>
      </c>
      <c r="W37" s="128">
        <v>645</v>
      </c>
      <c r="X37" s="122">
        <f>'1 Raw data'!X37-'1 Raw data'!$D37</f>
        <v>2816.4285714285711</v>
      </c>
    </row>
    <row r="38" spans="1:24" ht="15" x14ac:dyDescent="0.25">
      <c r="A38" s="54">
        <v>553</v>
      </c>
      <c r="B38" s="54">
        <f>'1 Raw data'!B38-'1 Raw data'!$B38</f>
        <v>0</v>
      </c>
      <c r="C38" s="54">
        <v>646</v>
      </c>
      <c r="D38" s="54">
        <f>'1 Raw data'!D38-'1 Raw data'!$D38</f>
        <v>0</v>
      </c>
      <c r="E38" s="81">
        <v>553</v>
      </c>
      <c r="F38" s="82">
        <f>'1 Raw data'!F38-'1 Raw data'!$B38</f>
        <v>942.85714285714278</v>
      </c>
      <c r="G38" s="82">
        <v>646</v>
      </c>
      <c r="H38" s="83">
        <f>'1 Raw data'!H38-'1 Raw data'!$D38</f>
        <v>-18.160714285714285</v>
      </c>
      <c r="I38" s="86">
        <v>553</v>
      </c>
      <c r="J38" s="87">
        <f>'1 Raw data'!J38-'1 Raw data'!$B38</f>
        <v>756.40476190476181</v>
      </c>
      <c r="K38" s="87">
        <v>646</v>
      </c>
      <c r="L38" s="87">
        <f>'1 Raw data'!L38-'1 Raw data'!$D38</f>
        <v>1698.7142857142858</v>
      </c>
      <c r="M38" s="89">
        <v>553</v>
      </c>
      <c r="N38" s="90">
        <f>'1 Raw data'!N38-'1 Raw data'!$B38</f>
        <v>9932.0714285714294</v>
      </c>
      <c r="O38" s="90">
        <v>646</v>
      </c>
      <c r="P38" s="90">
        <f>'1 Raw data'!P38-'1 Raw data'!$D38</f>
        <v>10.142857142857146</v>
      </c>
      <c r="Q38" s="57">
        <v>553</v>
      </c>
      <c r="R38" s="56">
        <f>'1 Raw data'!R38-'1 Raw data'!$B38</f>
        <v>6483.4285714285716</v>
      </c>
      <c r="S38" s="57">
        <v>646</v>
      </c>
      <c r="T38" s="56">
        <f>'1 Raw data'!T38-'1 Raw data'!$D38</f>
        <v>1044.4285714285716</v>
      </c>
      <c r="U38" s="122">
        <v>553</v>
      </c>
      <c r="V38" s="122">
        <f>'1 Raw data'!V38-'1 Raw data'!$B38</f>
        <v>5571.8571428571431</v>
      </c>
      <c r="W38" s="128">
        <v>646</v>
      </c>
      <c r="X38" s="122">
        <f>'1 Raw data'!X38-'1 Raw data'!$D38</f>
        <v>2923.2857142857142</v>
      </c>
    </row>
    <row r="39" spans="1:24" ht="15" x14ac:dyDescent="0.25">
      <c r="A39" s="54">
        <v>554</v>
      </c>
      <c r="B39" s="54">
        <f>'1 Raw data'!B39-'1 Raw data'!$B39</f>
        <v>0</v>
      </c>
      <c r="C39" s="54">
        <v>647</v>
      </c>
      <c r="D39" s="54">
        <f>'1 Raw data'!D39-'1 Raw data'!$D39</f>
        <v>0</v>
      </c>
      <c r="E39" s="81">
        <v>554</v>
      </c>
      <c r="F39" s="82">
        <f>'1 Raw data'!F39-'1 Raw data'!$B39</f>
        <v>784.85714285714289</v>
      </c>
      <c r="G39" s="82">
        <v>647</v>
      </c>
      <c r="H39" s="83">
        <f>'1 Raw data'!H39-'1 Raw data'!$D39</f>
        <v>42</v>
      </c>
      <c r="I39" s="86">
        <v>554</v>
      </c>
      <c r="J39" s="87">
        <f>'1 Raw data'!J39-'1 Raw data'!$B39</f>
        <v>709.88095238095252</v>
      </c>
      <c r="K39" s="87">
        <v>647</v>
      </c>
      <c r="L39" s="87">
        <f>'1 Raw data'!L39-'1 Raw data'!$D39</f>
        <v>1705.3333333333333</v>
      </c>
      <c r="M39" s="89">
        <v>554</v>
      </c>
      <c r="N39" s="90">
        <f>'1 Raw data'!N39-'1 Raw data'!$B39</f>
        <v>9725.3809523809523</v>
      </c>
      <c r="O39" s="90">
        <v>647</v>
      </c>
      <c r="P39" s="90">
        <f>'1 Raw data'!P39-'1 Raw data'!$D39</f>
        <v>54.857142857142861</v>
      </c>
      <c r="Q39" s="57">
        <v>554</v>
      </c>
      <c r="R39" s="56">
        <f>'1 Raw data'!R39-'1 Raw data'!$B39</f>
        <v>6145.8571428571422</v>
      </c>
      <c r="S39" s="57">
        <v>647</v>
      </c>
      <c r="T39" s="56">
        <f>'1 Raw data'!T39-'1 Raw data'!$D39</f>
        <v>1017.8571428571429</v>
      </c>
      <c r="U39" s="122">
        <v>554</v>
      </c>
      <c r="V39" s="122">
        <f>'1 Raw data'!V39-'1 Raw data'!$B39</f>
        <v>5480.4285714285706</v>
      </c>
      <c r="W39" s="128">
        <v>647</v>
      </c>
      <c r="X39" s="122">
        <f>'1 Raw data'!X39-'1 Raw data'!$D39</f>
        <v>2879.4285714285716</v>
      </c>
    </row>
    <row r="40" spans="1:24" ht="15" x14ac:dyDescent="0.25">
      <c r="A40" s="54">
        <v>555</v>
      </c>
      <c r="B40" s="54">
        <f>'1 Raw data'!B40-'1 Raw data'!$B40</f>
        <v>0</v>
      </c>
      <c r="C40" s="54">
        <v>648</v>
      </c>
      <c r="D40" s="54">
        <f>'1 Raw data'!D40-'1 Raw data'!$D40</f>
        <v>0</v>
      </c>
      <c r="E40" s="81">
        <v>555</v>
      </c>
      <c r="F40" s="82">
        <f>'1 Raw data'!F40-'1 Raw data'!$B40</f>
        <v>753.99999999999989</v>
      </c>
      <c r="G40" s="82">
        <v>648</v>
      </c>
      <c r="H40" s="83">
        <f>'1 Raw data'!H40-'1 Raw data'!$D40</f>
        <v>16.321428571428569</v>
      </c>
      <c r="I40" s="86">
        <v>555</v>
      </c>
      <c r="J40" s="87">
        <f>'1 Raw data'!J40-'1 Raw data'!$B40</f>
        <v>772.7380952380953</v>
      </c>
      <c r="K40" s="87">
        <v>648</v>
      </c>
      <c r="L40" s="87">
        <f>'1 Raw data'!L40-'1 Raw data'!$D40</f>
        <v>1817.9047619047619</v>
      </c>
      <c r="M40" s="89">
        <v>555</v>
      </c>
      <c r="N40" s="90">
        <f>'1 Raw data'!N40-'1 Raw data'!$B40</f>
        <v>9663.4047619047633</v>
      </c>
      <c r="O40" s="90">
        <v>648</v>
      </c>
      <c r="P40" s="90">
        <f>'1 Raw data'!P40-'1 Raw data'!$D40</f>
        <v>-13.571428571428577</v>
      </c>
      <c r="Q40" s="57">
        <v>555</v>
      </c>
      <c r="R40" s="56">
        <f>'1 Raw data'!R40-'1 Raw data'!$B40</f>
        <v>6260.2857142857138</v>
      </c>
      <c r="S40" s="57">
        <v>648</v>
      </c>
      <c r="T40" s="56">
        <f>'1 Raw data'!T40-'1 Raw data'!$D40</f>
        <v>920.71428571428567</v>
      </c>
      <c r="U40" s="122">
        <v>555</v>
      </c>
      <c r="V40" s="122">
        <f>'1 Raw data'!V40-'1 Raw data'!$B40</f>
        <v>5279.5714285714284</v>
      </c>
      <c r="W40" s="128">
        <v>648</v>
      </c>
      <c r="X40" s="122">
        <f>'1 Raw data'!X40-'1 Raw data'!$D40</f>
        <v>2686.8571428571427</v>
      </c>
    </row>
    <row r="41" spans="1:24" ht="15" x14ac:dyDescent="0.25">
      <c r="A41" s="54">
        <v>556</v>
      </c>
      <c r="B41" s="54">
        <f>'1 Raw data'!B41-'1 Raw data'!$B41</f>
        <v>0</v>
      </c>
      <c r="C41" s="54">
        <v>649</v>
      </c>
      <c r="D41" s="54">
        <f>'1 Raw data'!D41-'1 Raw data'!$D41</f>
        <v>0</v>
      </c>
      <c r="E41" s="81">
        <v>556</v>
      </c>
      <c r="F41" s="82">
        <f>'1 Raw data'!F41-'1 Raw data'!$B41</f>
        <v>755.71428571428578</v>
      </c>
      <c r="G41" s="82">
        <v>649</v>
      </c>
      <c r="H41" s="83">
        <f>'1 Raw data'!H41-'1 Raw data'!$D41</f>
        <v>6.8571428571428541</v>
      </c>
      <c r="I41" s="86">
        <v>556</v>
      </c>
      <c r="J41" s="87">
        <f>'1 Raw data'!J41-'1 Raw data'!$B41</f>
        <v>722.30952380952385</v>
      </c>
      <c r="K41" s="87">
        <v>649</v>
      </c>
      <c r="L41" s="87">
        <f>'1 Raw data'!L41-'1 Raw data'!$D41</f>
        <v>1617.0238095238096</v>
      </c>
      <c r="M41" s="89">
        <v>556</v>
      </c>
      <c r="N41" s="90">
        <f>'1 Raw data'!N41-'1 Raw data'!$B41</f>
        <v>9247.8095238095229</v>
      </c>
      <c r="O41" s="90">
        <v>649</v>
      </c>
      <c r="P41" s="90">
        <f>'1 Raw data'!P41-'1 Raw data'!$D41</f>
        <v>30.571428571428562</v>
      </c>
      <c r="Q41" s="57">
        <v>556</v>
      </c>
      <c r="R41" s="56">
        <f>'1 Raw data'!R41-'1 Raw data'!$B41</f>
        <v>6023</v>
      </c>
      <c r="S41" s="57">
        <v>649</v>
      </c>
      <c r="T41" s="56">
        <f>'1 Raw data'!T41-'1 Raw data'!$D41</f>
        <v>1035.8571428571429</v>
      </c>
      <c r="U41" s="122">
        <v>556</v>
      </c>
      <c r="V41" s="122">
        <f>'1 Raw data'!V41-'1 Raw data'!$B41</f>
        <v>5080.2857142857138</v>
      </c>
      <c r="W41" s="128">
        <v>649</v>
      </c>
      <c r="X41" s="122">
        <f>'1 Raw data'!X41-'1 Raw data'!$D41</f>
        <v>2682.8571428571427</v>
      </c>
    </row>
    <row r="42" spans="1:24" ht="15" x14ac:dyDescent="0.25">
      <c r="A42" s="54">
        <v>557</v>
      </c>
      <c r="B42" s="54">
        <f>'1 Raw data'!B42-'1 Raw data'!$B42</f>
        <v>0</v>
      </c>
      <c r="C42" s="54">
        <v>650</v>
      </c>
      <c r="D42" s="54">
        <f>'1 Raw data'!D42-'1 Raw data'!$D42</f>
        <v>0</v>
      </c>
      <c r="E42" s="81">
        <v>557</v>
      </c>
      <c r="F42" s="82">
        <f>'1 Raw data'!F42-'1 Raw data'!$B42</f>
        <v>804.57142857142856</v>
      </c>
      <c r="G42" s="82">
        <v>650</v>
      </c>
      <c r="H42" s="83">
        <f>'1 Raw data'!H42-'1 Raw data'!$D42</f>
        <v>27.285714285714285</v>
      </c>
      <c r="I42" s="86">
        <v>557</v>
      </c>
      <c r="J42" s="87">
        <f>'1 Raw data'!J42-'1 Raw data'!$B42</f>
        <v>732.2380952380953</v>
      </c>
      <c r="K42" s="87">
        <v>650</v>
      </c>
      <c r="L42" s="87">
        <f>'1 Raw data'!L42-'1 Raw data'!$D42</f>
        <v>1747.6190476190475</v>
      </c>
      <c r="M42" s="89">
        <v>557</v>
      </c>
      <c r="N42" s="90">
        <f>'1 Raw data'!N42-'1 Raw data'!$B42</f>
        <v>8990.5714285714294</v>
      </c>
      <c r="O42" s="90">
        <v>650</v>
      </c>
      <c r="P42" s="90">
        <f>'1 Raw data'!P42-'1 Raw data'!$D42</f>
        <v>51.285714285714285</v>
      </c>
      <c r="Q42" s="57">
        <v>557</v>
      </c>
      <c r="R42" s="56">
        <f>'1 Raw data'!R42-'1 Raw data'!$B42</f>
        <v>5939.1428571428569</v>
      </c>
      <c r="S42" s="57">
        <v>650</v>
      </c>
      <c r="T42" s="56">
        <f>'1 Raw data'!T42-'1 Raw data'!$D42</f>
        <v>977.85714285714289</v>
      </c>
      <c r="U42" s="122">
        <v>557</v>
      </c>
      <c r="V42" s="122">
        <f>'1 Raw data'!V42-'1 Raw data'!$B42</f>
        <v>5130.4285714285716</v>
      </c>
      <c r="W42" s="128">
        <v>650</v>
      </c>
      <c r="X42" s="122">
        <f>'1 Raw data'!X42-'1 Raw data'!$D42</f>
        <v>2588.1428571428569</v>
      </c>
    </row>
    <row r="43" spans="1:24" ht="15" x14ac:dyDescent="0.25">
      <c r="A43" s="54">
        <v>558</v>
      </c>
      <c r="B43" s="54">
        <f>'1 Raw data'!B43-'1 Raw data'!$B43</f>
        <v>0</v>
      </c>
      <c r="C43" s="54">
        <v>651</v>
      </c>
      <c r="D43" s="54">
        <f>'1 Raw data'!D43-'1 Raw data'!$D43</f>
        <v>0</v>
      </c>
      <c r="E43" s="81">
        <v>558</v>
      </c>
      <c r="F43" s="82">
        <f>'1 Raw data'!F43-'1 Raw data'!$B43</f>
        <v>813.14285714285711</v>
      </c>
      <c r="G43" s="82">
        <v>651</v>
      </c>
      <c r="H43" s="83">
        <f>'1 Raw data'!H43-'1 Raw data'!$D43</f>
        <v>23.303571428571431</v>
      </c>
      <c r="I43" s="86">
        <v>558</v>
      </c>
      <c r="J43" s="87">
        <f>'1 Raw data'!J43-'1 Raw data'!$B43</f>
        <v>675.71428571428578</v>
      </c>
      <c r="K43" s="87">
        <v>651</v>
      </c>
      <c r="L43" s="87">
        <f>'1 Raw data'!L43-'1 Raw data'!$D43</f>
        <v>1569.4285714285713</v>
      </c>
      <c r="M43" s="89">
        <v>558</v>
      </c>
      <c r="N43" s="90">
        <f>'1 Raw data'!N43-'1 Raw data'!$B43</f>
        <v>8851.0476190476202</v>
      </c>
      <c r="O43" s="90">
        <v>651</v>
      </c>
      <c r="P43" s="90">
        <f>'1 Raw data'!P43-'1 Raw data'!$D43</f>
        <v>6.2857142857142918</v>
      </c>
      <c r="Q43" s="57">
        <v>558</v>
      </c>
      <c r="R43" s="56">
        <f>'1 Raw data'!R43-'1 Raw data'!$B43</f>
        <v>5865.2857142857138</v>
      </c>
      <c r="S43" s="57">
        <v>651</v>
      </c>
      <c r="T43" s="56">
        <f>'1 Raw data'!T43-'1 Raw data'!$D43</f>
        <v>926.71428571428578</v>
      </c>
      <c r="U43" s="122">
        <v>558</v>
      </c>
      <c r="V43" s="122">
        <f>'1 Raw data'!V43-'1 Raw data'!$B43</f>
        <v>5007.1428571428569</v>
      </c>
      <c r="W43" s="128">
        <v>651</v>
      </c>
      <c r="X43" s="122">
        <f>'1 Raw data'!X43-'1 Raw data'!$D43</f>
        <v>2640.2857142857142</v>
      </c>
    </row>
    <row r="44" spans="1:24" ht="15" x14ac:dyDescent="0.25">
      <c r="A44" s="54">
        <v>559</v>
      </c>
      <c r="B44" s="54">
        <f>'1 Raw data'!B44-'1 Raw data'!$B44</f>
        <v>0</v>
      </c>
      <c r="C44" s="54">
        <v>652</v>
      </c>
      <c r="D44" s="54">
        <f>'1 Raw data'!D44-'1 Raw data'!$D44</f>
        <v>0</v>
      </c>
      <c r="E44" s="81">
        <v>559</v>
      </c>
      <c r="F44" s="82">
        <f>'1 Raw data'!F44-'1 Raw data'!$B44</f>
        <v>857.14285714285711</v>
      </c>
      <c r="G44" s="82">
        <v>652</v>
      </c>
      <c r="H44" s="83">
        <f>'1 Raw data'!H44-'1 Raw data'!$D44</f>
        <v>8.8571428571428541</v>
      </c>
      <c r="I44" s="86">
        <v>559</v>
      </c>
      <c r="J44" s="87">
        <f>'1 Raw data'!J44-'1 Raw data'!$B44</f>
        <v>870.19047619047615</v>
      </c>
      <c r="K44" s="87">
        <v>652</v>
      </c>
      <c r="L44" s="87">
        <f>'1 Raw data'!L44-'1 Raw data'!$D44</f>
        <v>1681.8571428571429</v>
      </c>
      <c r="M44" s="89">
        <v>559</v>
      </c>
      <c r="N44" s="90">
        <f>'1 Raw data'!N44-'1 Raw data'!$B44</f>
        <v>8430.8571428571431</v>
      </c>
      <c r="O44" s="90">
        <v>652</v>
      </c>
      <c r="P44" s="90">
        <f>'1 Raw data'!P44-'1 Raw data'!$D44</f>
        <v>14.428571428571423</v>
      </c>
      <c r="Q44" s="57">
        <v>559</v>
      </c>
      <c r="R44" s="56">
        <f>'1 Raw data'!R44-'1 Raw data'!$B44</f>
        <v>5644.2857142857147</v>
      </c>
      <c r="S44" s="57">
        <v>652</v>
      </c>
      <c r="T44" s="56">
        <f>'1 Raw data'!T44-'1 Raw data'!$D44</f>
        <v>851.85714285714289</v>
      </c>
      <c r="U44" s="122">
        <v>559</v>
      </c>
      <c r="V44" s="122">
        <f>'1 Raw data'!V44-'1 Raw data'!$B44</f>
        <v>4661.4285714285716</v>
      </c>
      <c r="W44" s="128">
        <v>652</v>
      </c>
      <c r="X44" s="122">
        <f>'1 Raw data'!X44-'1 Raw data'!$D44</f>
        <v>2684.4285714285711</v>
      </c>
    </row>
    <row r="45" spans="1:24" ht="15" x14ac:dyDescent="0.25">
      <c r="A45" s="54">
        <v>560</v>
      </c>
      <c r="B45" s="54">
        <f>'1 Raw data'!B45-'1 Raw data'!$B45</f>
        <v>0</v>
      </c>
      <c r="C45" s="54">
        <v>653</v>
      </c>
      <c r="D45" s="54">
        <f>'1 Raw data'!D45-'1 Raw data'!$D45</f>
        <v>0</v>
      </c>
      <c r="E45" s="81">
        <v>560</v>
      </c>
      <c r="F45" s="82">
        <f>'1 Raw data'!F45-'1 Raw data'!$B45</f>
        <v>763.57142857142867</v>
      </c>
      <c r="G45" s="82">
        <v>653</v>
      </c>
      <c r="H45" s="83">
        <f>'1 Raw data'!H45-'1 Raw data'!$D45</f>
        <v>35.142857142857146</v>
      </c>
      <c r="I45" s="86">
        <v>560</v>
      </c>
      <c r="J45" s="87">
        <f>'1 Raw data'!J45-'1 Raw data'!$B45</f>
        <v>804.5</v>
      </c>
      <c r="K45" s="87">
        <v>653</v>
      </c>
      <c r="L45" s="87">
        <f>'1 Raw data'!L45-'1 Raw data'!$D45</f>
        <v>1638.4761904761904</v>
      </c>
      <c r="M45" s="89">
        <v>560</v>
      </c>
      <c r="N45" s="90">
        <f>'1 Raw data'!N45-'1 Raw data'!$B45</f>
        <v>8444.5</v>
      </c>
      <c r="O45" s="90">
        <v>653</v>
      </c>
      <c r="P45" s="90">
        <f>'1 Raw data'!P45-'1 Raw data'!$D45</f>
        <v>-6</v>
      </c>
      <c r="Q45" s="57">
        <v>560</v>
      </c>
      <c r="R45" s="56">
        <f>'1 Raw data'!R45-'1 Raw data'!$B45</f>
        <v>5597.8571428571431</v>
      </c>
      <c r="S45" s="57">
        <v>653</v>
      </c>
      <c r="T45" s="56">
        <f>'1 Raw data'!T45-'1 Raw data'!$D45</f>
        <v>966.71428571428567</v>
      </c>
      <c r="U45" s="122">
        <v>560</v>
      </c>
      <c r="V45" s="122">
        <f>'1 Raw data'!V45-'1 Raw data'!$B45</f>
        <v>4678</v>
      </c>
      <c r="W45" s="128">
        <v>653</v>
      </c>
      <c r="X45" s="122">
        <f>'1 Raw data'!X45-'1 Raw data'!$D45</f>
        <v>2567.5714285714289</v>
      </c>
    </row>
    <row r="46" spans="1:24" ht="15" x14ac:dyDescent="0.25">
      <c r="A46" s="54">
        <v>561</v>
      </c>
      <c r="B46" s="54">
        <f>'1 Raw data'!B46-'1 Raw data'!$B46</f>
        <v>0</v>
      </c>
      <c r="C46" s="54">
        <v>654</v>
      </c>
      <c r="D46" s="54">
        <f>'1 Raw data'!D46-'1 Raw data'!$D46</f>
        <v>0</v>
      </c>
      <c r="E46" s="81">
        <v>561</v>
      </c>
      <c r="F46" s="82">
        <f>'1 Raw data'!F46-'1 Raw data'!$B46</f>
        <v>705.28571428571422</v>
      </c>
      <c r="G46" s="82">
        <v>654</v>
      </c>
      <c r="H46" s="83">
        <f>'1 Raw data'!H46-'1 Raw data'!$D46</f>
        <v>17.892857142857146</v>
      </c>
      <c r="I46" s="86">
        <v>561</v>
      </c>
      <c r="J46" s="87">
        <f>'1 Raw data'!J46-'1 Raw data'!$B46</f>
        <v>738.02380952380963</v>
      </c>
      <c r="K46" s="87">
        <v>654</v>
      </c>
      <c r="L46" s="87">
        <f>'1 Raw data'!L46-'1 Raw data'!$D46</f>
        <v>1635.4761904761904</v>
      </c>
      <c r="M46" s="89">
        <v>561</v>
      </c>
      <c r="N46" s="90">
        <f>'1 Raw data'!N46-'1 Raw data'!$B46</f>
        <v>8145.1904761904771</v>
      </c>
      <c r="O46" s="90">
        <v>654</v>
      </c>
      <c r="P46" s="90">
        <f>'1 Raw data'!P46-'1 Raw data'!$D46</f>
        <v>-11.714285714285708</v>
      </c>
      <c r="Q46" s="57">
        <v>561</v>
      </c>
      <c r="R46" s="56">
        <f>'1 Raw data'!R46-'1 Raw data'!$B46</f>
        <v>5377.8571428571431</v>
      </c>
      <c r="S46" s="57">
        <v>654</v>
      </c>
      <c r="T46" s="56">
        <f>'1 Raw data'!T46-'1 Raw data'!$D46</f>
        <v>908.71428571428567</v>
      </c>
      <c r="U46" s="122">
        <v>561</v>
      </c>
      <c r="V46" s="122">
        <f>'1 Raw data'!V46-'1 Raw data'!$B46</f>
        <v>4232.8571428571431</v>
      </c>
      <c r="W46" s="128">
        <v>654</v>
      </c>
      <c r="X46" s="122">
        <f>'1 Raw data'!X46-'1 Raw data'!$D46</f>
        <v>2510.8571428571431</v>
      </c>
    </row>
    <row r="47" spans="1:24" ht="15" x14ac:dyDescent="0.25">
      <c r="A47" s="54">
        <v>562</v>
      </c>
      <c r="B47" s="54">
        <f>'1 Raw data'!B47-'1 Raw data'!$B47</f>
        <v>0</v>
      </c>
      <c r="C47" s="54">
        <v>655</v>
      </c>
      <c r="D47" s="54">
        <f>'1 Raw data'!D47-'1 Raw data'!$D47</f>
        <v>0</v>
      </c>
      <c r="E47" s="81">
        <v>562</v>
      </c>
      <c r="F47" s="82">
        <f>'1 Raw data'!F47-'1 Raw data'!$B47</f>
        <v>776.85714285714289</v>
      </c>
      <c r="G47" s="82">
        <v>655</v>
      </c>
      <c r="H47" s="83">
        <f>'1 Raw data'!H47-'1 Raw data'!$D47</f>
        <v>3.6428571428571459</v>
      </c>
      <c r="I47" s="86">
        <v>562</v>
      </c>
      <c r="J47" s="87">
        <f>'1 Raw data'!J47-'1 Raw data'!$B47</f>
        <v>716.64285714285711</v>
      </c>
      <c r="K47" s="87">
        <v>655</v>
      </c>
      <c r="L47" s="87">
        <f>'1 Raw data'!L47-'1 Raw data'!$D47</f>
        <v>1523.6428571428571</v>
      </c>
      <c r="M47" s="89">
        <v>562</v>
      </c>
      <c r="N47" s="90">
        <f>'1 Raw data'!N47-'1 Raw data'!$B47</f>
        <v>7928.3095238095229</v>
      </c>
      <c r="O47" s="90">
        <v>655</v>
      </c>
      <c r="P47" s="90">
        <f>'1 Raw data'!P47-'1 Raw data'!$D47</f>
        <v>23.285714285714285</v>
      </c>
      <c r="Q47" s="57">
        <v>562</v>
      </c>
      <c r="R47" s="56">
        <f>'1 Raw data'!R47-'1 Raw data'!$B47</f>
        <v>5209</v>
      </c>
      <c r="S47" s="57">
        <v>655</v>
      </c>
      <c r="T47" s="56">
        <f>'1 Raw data'!T47-'1 Raw data'!$D47</f>
        <v>908.71428571428567</v>
      </c>
      <c r="U47" s="122">
        <v>562</v>
      </c>
      <c r="V47" s="122">
        <f>'1 Raw data'!V47-'1 Raw data'!$B47</f>
        <v>4466</v>
      </c>
      <c r="W47" s="128">
        <v>655</v>
      </c>
      <c r="X47" s="122">
        <f>'1 Raw data'!X47-'1 Raw data'!$D47</f>
        <v>2488</v>
      </c>
    </row>
    <row r="48" spans="1:24" ht="15" x14ac:dyDescent="0.25">
      <c r="A48" s="54">
        <v>563</v>
      </c>
      <c r="B48" s="54">
        <f>'1 Raw data'!B48-'1 Raw data'!$B48</f>
        <v>0</v>
      </c>
      <c r="C48" s="54">
        <v>656</v>
      </c>
      <c r="D48" s="54">
        <f>'1 Raw data'!D48-'1 Raw data'!$D48</f>
        <v>0</v>
      </c>
      <c r="E48" s="81">
        <v>563</v>
      </c>
      <c r="F48" s="82">
        <f>'1 Raw data'!F48-'1 Raw data'!$B48</f>
        <v>745.71428571428578</v>
      </c>
      <c r="G48" s="82">
        <v>656</v>
      </c>
      <c r="H48" s="83">
        <f>'1 Raw data'!H48-'1 Raw data'!$D48</f>
        <v>13.553571428571431</v>
      </c>
      <c r="I48" s="86">
        <v>563</v>
      </c>
      <c r="J48" s="87">
        <f>'1 Raw data'!J48-'1 Raw data'!$B48</f>
        <v>715.83333333333326</v>
      </c>
      <c r="K48" s="87">
        <v>656</v>
      </c>
      <c r="L48" s="87">
        <f>'1 Raw data'!L48-'1 Raw data'!$D48</f>
        <v>1531.5952380952381</v>
      </c>
      <c r="M48" s="89">
        <v>563</v>
      </c>
      <c r="N48" s="90">
        <f>'1 Raw data'!N48-'1 Raw data'!$B48</f>
        <v>7423.833333333333</v>
      </c>
      <c r="O48" s="90">
        <v>656</v>
      </c>
      <c r="P48" s="90">
        <f>'1 Raw data'!P48-'1 Raw data'!$D48</f>
        <v>7.8571428571428612</v>
      </c>
      <c r="Q48" s="57">
        <v>563</v>
      </c>
      <c r="R48" s="56">
        <f>'1 Raw data'!R48-'1 Raw data'!$B48</f>
        <v>5046.1428571428569</v>
      </c>
      <c r="S48" s="57">
        <v>656</v>
      </c>
      <c r="T48" s="56">
        <f>'1 Raw data'!T48-'1 Raw data'!$D48</f>
        <v>760.28571428571433</v>
      </c>
      <c r="U48" s="122">
        <v>563</v>
      </c>
      <c r="V48" s="122">
        <f>'1 Raw data'!V48-'1 Raw data'!$B48</f>
        <v>4247.2857142857147</v>
      </c>
      <c r="W48" s="128">
        <v>656</v>
      </c>
      <c r="X48" s="122">
        <f>'1 Raw data'!X48-'1 Raw data'!$D48</f>
        <v>2447.7142857142858</v>
      </c>
    </row>
    <row r="49" spans="1:24" ht="15" x14ac:dyDescent="0.25">
      <c r="A49" s="54">
        <v>564</v>
      </c>
      <c r="B49" s="54">
        <f>'1 Raw data'!B49-'1 Raw data'!$B49</f>
        <v>0</v>
      </c>
      <c r="C49" s="54">
        <v>657</v>
      </c>
      <c r="D49" s="54">
        <f>'1 Raw data'!D49-'1 Raw data'!$D49</f>
        <v>0</v>
      </c>
      <c r="E49" s="81">
        <v>564</v>
      </c>
      <c r="F49" s="82">
        <f>'1 Raw data'!F49-'1 Raw data'!$B49</f>
        <v>768.42857142857133</v>
      </c>
      <c r="G49" s="82">
        <v>657</v>
      </c>
      <c r="H49" s="83">
        <f>'1 Raw data'!H49-'1 Raw data'!$D49</f>
        <v>-31.25</v>
      </c>
      <c r="I49" s="86">
        <v>564</v>
      </c>
      <c r="J49" s="87">
        <f>'1 Raw data'!J49-'1 Raw data'!$B49</f>
        <v>708.83333333333326</v>
      </c>
      <c r="K49" s="87">
        <v>657</v>
      </c>
      <c r="L49" s="87">
        <f>'1 Raw data'!L49-'1 Raw data'!$D49</f>
        <v>1510.5</v>
      </c>
      <c r="M49" s="89">
        <v>564</v>
      </c>
      <c r="N49" s="90">
        <f>'1 Raw data'!N49-'1 Raw data'!$B49</f>
        <v>7531.166666666667</v>
      </c>
      <c r="O49" s="90">
        <v>657</v>
      </c>
      <c r="P49" s="90">
        <f>'1 Raw data'!P49-'1 Raw data'!$D49</f>
        <v>18.857142857142861</v>
      </c>
      <c r="Q49" s="57">
        <v>564</v>
      </c>
      <c r="R49" s="56">
        <f>'1 Raw data'!R49-'1 Raw data'!$B49</f>
        <v>4918.7142857142853</v>
      </c>
      <c r="S49" s="57">
        <v>657</v>
      </c>
      <c r="T49" s="56">
        <f>'1 Raw data'!T49-'1 Raw data'!$D49</f>
        <v>793.71428571428567</v>
      </c>
      <c r="U49" s="122">
        <v>564</v>
      </c>
      <c r="V49" s="122">
        <f>'1 Raw data'!V49-'1 Raw data'!$B49</f>
        <v>4123.1428571428569</v>
      </c>
      <c r="W49" s="128">
        <v>657</v>
      </c>
      <c r="X49" s="122">
        <f>'1 Raw data'!X49-'1 Raw data'!$D49</f>
        <v>2376.5714285714284</v>
      </c>
    </row>
    <row r="50" spans="1:24" ht="15" x14ac:dyDescent="0.25">
      <c r="A50" s="54">
        <v>565</v>
      </c>
      <c r="B50" s="54">
        <f>'1 Raw data'!B50-'1 Raw data'!$B50</f>
        <v>0</v>
      </c>
      <c r="C50" s="54">
        <v>658</v>
      </c>
      <c r="D50" s="54">
        <f>'1 Raw data'!D50-'1 Raw data'!$D50</f>
        <v>0</v>
      </c>
      <c r="E50" s="81">
        <v>565</v>
      </c>
      <c r="F50" s="82">
        <f>'1 Raw data'!F50-'1 Raw data'!$B50</f>
        <v>755.99999999999989</v>
      </c>
      <c r="G50" s="82">
        <v>658</v>
      </c>
      <c r="H50" s="83">
        <f>'1 Raw data'!H50-'1 Raw data'!$D50</f>
        <v>43.767857142857146</v>
      </c>
      <c r="I50" s="86">
        <v>565</v>
      </c>
      <c r="J50" s="87">
        <f>'1 Raw data'!J50-'1 Raw data'!$B50</f>
        <v>762.90476190476181</v>
      </c>
      <c r="K50" s="87">
        <v>658</v>
      </c>
      <c r="L50" s="87">
        <f>'1 Raw data'!L50-'1 Raw data'!$D50</f>
        <v>1432.3095238095239</v>
      </c>
      <c r="M50" s="89">
        <v>565</v>
      </c>
      <c r="N50" s="90">
        <f>'1 Raw data'!N50-'1 Raw data'!$B50</f>
        <v>7010.4047619047615</v>
      </c>
      <c r="O50" s="90">
        <v>658</v>
      </c>
      <c r="P50" s="90">
        <f>'1 Raw data'!P50-'1 Raw data'!$D50</f>
        <v>62.714285714285715</v>
      </c>
      <c r="Q50" s="57">
        <v>565</v>
      </c>
      <c r="R50" s="56">
        <f>'1 Raw data'!R50-'1 Raw data'!$B50</f>
        <v>4795.5714285714284</v>
      </c>
      <c r="S50" s="57">
        <v>658</v>
      </c>
      <c r="T50" s="56">
        <f>'1 Raw data'!T50-'1 Raw data'!$D50</f>
        <v>861</v>
      </c>
      <c r="U50" s="122">
        <v>565</v>
      </c>
      <c r="V50" s="122">
        <f>'1 Raw data'!V50-'1 Raw data'!$B50</f>
        <v>4141.2857142857138</v>
      </c>
      <c r="W50" s="128">
        <v>658</v>
      </c>
      <c r="X50" s="122">
        <f>'1 Raw data'!X50-'1 Raw data'!$D50</f>
        <v>2242.2857142857147</v>
      </c>
    </row>
    <row r="51" spans="1:24" ht="15" x14ac:dyDescent="0.25">
      <c r="A51" s="54">
        <v>566</v>
      </c>
      <c r="B51" s="54">
        <f>'1 Raw data'!B51-'1 Raw data'!$B51</f>
        <v>0</v>
      </c>
      <c r="C51" s="54">
        <v>659</v>
      </c>
      <c r="D51" s="54">
        <f>'1 Raw data'!D51-'1 Raw data'!$D51</f>
        <v>0</v>
      </c>
      <c r="E51" s="81">
        <v>566</v>
      </c>
      <c r="F51" s="82">
        <f>'1 Raw data'!F51-'1 Raw data'!$B51</f>
        <v>779.42857142857144</v>
      </c>
      <c r="G51" s="82">
        <v>659</v>
      </c>
      <c r="H51" s="83">
        <f>'1 Raw data'!H51-'1 Raw data'!$D51</f>
        <v>-11.428571428571431</v>
      </c>
      <c r="I51" s="86">
        <v>566</v>
      </c>
      <c r="J51" s="87">
        <f>'1 Raw data'!J51-'1 Raw data'!$B51</f>
        <v>729.09523809523819</v>
      </c>
      <c r="K51" s="87">
        <v>659</v>
      </c>
      <c r="L51" s="87">
        <f>'1 Raw data'!L51-'1 Raw data'!$D51</f>
        <v>1473.0714285714287</v>
      </c>
      <c r="M51" s="89">
        <v>566</v>
      </c>
      <c r="N51" s="90">
        <f>'1 Raw data'!N51-'1 Raw data'!$B51</f>
        <v>6864.2619047619046</v>
      </c>
      <c r="O51" s="90">
        <v>659</v>
      </c>
      <c r="P51" s="90">
        <f>'1 Raw data'!P51-'1 Raw data'!$D51</f>
        <v>4.2857142857142776</v>
      </c>
      <c r="Q51" s="57">
        <v>566</v>
      </c>
      <c r="R51" s="56">
        <f>'1 Raw data'!R51-'1 Raw data'!$B51</f>
        <v>4866.7142857142862</v>
      </c>
      <c r="S51" s="57">
        <v>659</v>
      </c>
      <c r="T51" s="56">
        <f>'1 Raw data'!T51-'1 Raw data'!$D51</f>
        <v>847.28571428571422</v>
      </c>
      <c r="U51" s="122">
        <v>566</v>
      </c>
      <c r="V51" s="122">
        <f>'1 Raw data'!V51-'1 Raw data'!$B51</f>
        <v>3933.7142857142862</v>
      </c>
      <c r="W51" s="128">
        <v>659</v>
      </c>
      <c r="X51" s="122">
        <f>'1 Raw data'!X51-'1 Raw data'!$D51</f>
        <v>2373.8571428571427</v>
      </c>
    </row>
    <row r="52" spans="1:24" ht="15" x14ac:dyDescent="0.25">
      <c r="A52" s="54">
        <v>567</v>
      </c>
      <c r="B52" s="54">
        <f>'1 Raw data'!B52-'1 Raw data'!$B52</f>
        <v>0</v>
      </c>
      <c r="C52" s="54">
        <v>660</v>
      </c>
      <c r="D52" s="54">
        <f>'1 Raw data'!D52-'1 Raw data'!$D52</f>
        <v>0</v>
      </c>
      <c r="E52" s="81">
        <v>567</v>
      </c>
      <c r="F52" s="82">
        <f>'1 Raw data'!F52-'1 Raw data'!$B52</f>
        <v>749</v>
      </c>
      <c r="G52" s="82">
        <v>660</v>
      </c>
      <c r="H52" s="83">
        <f>'1 Raw data'!H52-'1 Raw data'!$D52</f>
        <v>-8.5892857142857153</v>
      </c>
      <c r="I52" s="86">
        <v>567</v>
      </c>
      <c r="J52" s="87">
        <f>'1 Raw data'!J52-'1 Raw data'!$B52</f>
        <v>653.4761904761906</v>
      </c>
      <c r="K52" s="87">
        <v>660</v>
      </c>
      <c r="L52" s="87">
        <f>'1 Raw data'!L52-'1 Raw data'!$D52</f>
        <v>1302.6190476190475</v>
      </c>
      <c r="M52" s="89">
        <v>567</v>
      </c>
      <c r="N52" s="90">
        <f>'1 Raw data'!N52-'1 Raw data'!$B52</f>
        <v>6605.4761904761899</v>
      </c>
      <c r="O52" s="90">
        <v>660</v>
      </c>
      <c r="P52" s="90">
        <f>'1 Raw data'!P52-'1 Raw data'!$D52</f>
        <v>16.142857142857146</v>
      </c>
      <c r="Q52" s="57">
        <v>567</v>
      </c>
      <c r="R52" s="56">
        <f>'1 Raw data'!R52-'1 Raw data'!$B52</f>
        <v>4375.2857142857138</v>
      </c>
      <c r="S52" s="57">
        <v>660</v>
      </c>
      <c r="T52" s="56">
        <f>'1 Raw data'!T52-'1 Raw data'!$D52</f>
        <v>877.14285714285722</v>
      </c>
      <c r="U52" s="122">
        <v>567</v>
      </c>
      <c r="V52" s="122">
        <f>'1 Raw data'!V52-'1 Raw data'!$B52</f>
        <v>3710.1428571428573</v>
      </c>
      <c r="W52" s="128">
        <v>660</v>
      </c>
      <c r="X52" s="122">
        <f>'1 Raw data'!X52-'1 Raw data'!$D52</f>
        <v>2228.5714285714284</v>
      </c>
    </row>
    <row r="53" spans="1:24" ht="15" x14ac:dyDescent="0.25">
      <c r="A53" s="54">
        <v>568</v>
      </c>
      <c r="B53" s="54">
        <f>'1 Raw data'!B53-'1 Raw data'!$B53</f>
        <v>0</v>
      </c>
      <c r="C53" s="54">
        <v>661</v>
      </c>
      <c r="D53" s="54">
        <f>'1 Raw data'!D53-'1 Raw data'!$D53</f>
        <v>0</v>
      </c>
      <c r="E53" s="81">
        <v>568</v>
      </c>
      <c r="F53" s="82">
        <f>'1 Raw data'!F53-'1 Raw data'!$B53</f>
        <v>577.57142857142867</v>
      </c>
      <c r="G53" s="82">
        <v>661</v>
      </c>
      <c r="H53" s="83">
        <f>'1 Raw data'!H53-'1 Raw data'!$D53</f>
        <v>12.214285714285715</v>
      </c>
      <c r="I53" s="86">
        <v>568</v>
      </c>
      <c r="J53" s="87">
        <f>'1 Raw data'!J53-'1 Raw data'!$B53</f>
        <v>656.64285714285711</v>
      </c>
      <c r="K53" s="87">
        <v>661</v>
      </c>
      <c r="L53" s="87">
        <f>'1 Raw data'!L53-'1 Raw data'!$D53</f>
        <v>1333.3809523809525</v>
      </c>
      <c r="M53" s="89">
        <v>568</v>
      </c>
      <c r="N53" s="90">
        <f>'1 Raw data'!N53-'1 Raw data'!$B53</f>
        <v>6389.4761904761899</v>
      </c>
      <c r="O53" s="90">
        <v>661</v>
      </c>
      <c r="P53" s="90">
        <f>'1 Raw data'!P53-'1 Raw data'!$D53</f>
        <v>13.571428571428577</v>
      </c>
      <c r="Q53" s="57">
        <v>568</v>
      </c>
      <c r="R53" s="56">
        <f>'1 Raw data'!R53-'1 Raw data'!$B53</f>
        <v>4103.7142857142853</v>
      </c>
      <c r="S53" s="57">
        <v>661</v>
      </c>
      <c r="T53" s="56">
        <f>'1 Raw data'!T53-'1 Raw data'!$D53</f>
        <v>802</v>
      </c>
      <c r="U53" s="122">
        <v>568</v>
      </c>
      <c r="V53" s="122">
        <f>'1 Raw data'!V53-'1 Raw data'!$B53</f>
        <v>3529.8571428571431</v>
      </c>
      <c r="W53" s="128">
        <v>661</v>
      </c>
      <c r="X53" s="122">
        <f>'1 Raw data'!X53-'1 Raw data'!$D53</f>
        <v>2221.7142857142858</v>
      </c>
    </row>
    <row r="54" spans="1:24" ht="15" x14ac:dyDescent="0.25">
      <c r="A54" s="54">
        <v>569</v>
      </c>
      <c r="B54" s="54">
        <f>'1 Raw data'!B54-'1 Raw data'!$B54</f>
        <v>0</v>
      </c>
      <c r="C54" s="54">
        <v>662</v>
      </c>
      <c r="D54" s="54">
        <f>'1 Raw data'!D54-'1 Raw data'!$D54</f>
        <v>0</v>
      </c>
      <c r="E54" s="81">
        <v>569</v>
      </c>
      <c r="F54" s="82">
        <f>'1 Raw data'!F54-'1 Raw data'!$B54</f>
        <v>696</v>
      </c>
      <c r="G54" s="82">
        <v>662</v>
      </c>
      <c r="H54" s="83">
        <f>'1 Raw data'!H54-'1 Raw data'!$D54</f>
        <v>-8.3928571428571459</v>
      </c>
      <c r="I54" s="86">
        <v>569</v>
      </c>
      <c r="J54" s="87">
        <f>'1 Raw data'!J54-'1 Raw data'!$B54</f>
        <v>756.61904761904748</v>
      </c>
      <c r="K54" s="87">
        <v>662</v>
      </c>
      <c r="L54" s="87">
        <f>'1 Raw data'!L54-'1 Raw data'!$D54</f>
        <v>1388.5238095238096</v>
      </c>
      <c r="M54" s="89">
        <v>569</v>
      </c>
      <c r="N54" s="90">
        <f>'1 Raw data'!N54-'1 Raw data'!$B54</f>
        <v>6069.6190476190477</v>
      </c>
      <c r="O54" s="90">
        <v>662</v>
      </c>
      <c r="P54" s="90">
        <f>'1 Raw data'!P54-'1 Raw data'!$D54</f>
        <v>39.714285714285715</v>
      </c>
      <c r="Q54" s="57">
        <v>569</v>
      </c>
      <c r="R54" s="56">
        <f>'1 Raw data'!R54-'1 Raw data'!$B54</f>
        <v>4006.7142857142858</v>
      </c>
      <c r="S54" s="57">
        <v>662</v>
      </c>
      <c r="T54" s="56">
        <f>'1 Raw data'!T54-'1 Raw data'!$D54</f>
        <v>792.28571428571433</v>
      </c>
      <c r="U54" s="122">
        <v>569</v>
      </c>
      <c r="V54" s="122">
        <f>'1 Raw data'!V54-'1 Raw data'!$B54</f>
        <v>3387.4285714285716</v>
      </c>
      <c r="W54" s="128">
        <v>662</v>
      </c>
      <c r="X54" s="122">
        <f>'1 Raw data'!X54-'1 Raw data'!$D54</f>
        <v>2203.4285714285711</v>
      </c>
    </row>
    <row r="55" spans="1:24" ht="15" x14ac:dyDescent="0.25">
      <c r="A55" s="54">
        <v>570</v>
      </c>
      <c r="B55" s="54">
        <f>'1 Raw data'!B55-'1 Raw data'!$B55</f>
        <v>0</v>
      </c>
      <c r="C55" s="54">
        <v>663</v>
      </c>
      <c r="D55" s="54">
        <f>'1 Raw data'!D55-'1 Raw data'!$D55</f>
        <v>0</v>
      </c>
      <c r="E55" s="81">
        <v>570</v>
      </c>
      <c r="F55" s="82">
        <f>'1 Raw data'!F55-'1 Raw data'!$B55</f>
        <v>604.57142857142867</v>
      </c>
      <c r="G55" s="82">
        <v>663</v>
      </c>
      <c r="H55" s="83">
        <f>'1 Raw data'!H55-'1 Raw data'!$D55</f>
        <v>7.4285714285714306</v>
      </c>
      <c r="I55" s="86">
        <v>570</v>
      </c>
      <c r="J55" s="87">
        <f>'1 Raw data'!J55-'1 Raw data'!$B55</f>
        <v>750.88095238095252</v>
      </c>
      <c r="K55" s="87">
        <v>663</v>
      </c>
      <c r="L55" s="87">
        <f>'1 Raw data'!L55-'1 Raw data'!$D55</f>
        <v>1559.4285714285713</v>
      </c>
      <c r="M55" s="89">
        <v>570</v>
      </c>
      <c r="N55" s="90">
        <f>'1 Raw data'!N55-'1 Raw data'!$B55</f>
        <v>5936.7142857142853</v>
      </c>
      <c r="O55" s="90">
        <v>663</v>
      </c>
      <c r="P55" s="90">
        <f>'1 Raw data'!P55-'1 Raw data'!$D55</f>
        <v>8.5714285714285765</v>
      </c>
      <c r="Q55" s="57">
        <v>570</v>
      </c>
      <c r="R55" s="56">
        <f>'1 Raw data'!R55-'1 Raw data'!$B55</f>
        <v>3748.0000000000005</v>
      </c>
      <c r="S55" s="57">
        <v>663</v>
      </c>
      <c r="T55" s="56">
        <f>'1 Raw data'!T55-'1 Raw data'!$D55</f>
        <v>805.28571428571433</v>
      </c>
      <c r="U55" s="122">
        <v>570</v>
      </c>
      <c r="V55" s="122">
        <f>'1 Raw data'!V55-'1 Raw data'!$B55</f>
        <v>3417.1428571428573</v>
      </c>
      <c r="W55" s="128">
        <v>663</v>
      </c>
      <c r="X55" s="122">
        <f>'1 Raw data'!X55-'1 Raw data'!$D55</f>
        <v>2173.5714285714289</v>
      </c>
    </row>
    <row r="56" spans="1:24" ht="15" x14ac:dyDescent="0.25">
      <c r="A56" s="54">
        <v>571</v>
      </c>
      <c r="B56" s="54">
        <f>'1 Raw data'!B56-'1 Raw data'!$B56</f>
        <v>0</v>
      </c>
      <c r="C56" s="54">
        <v>664</v>
      </c>
      <c r="D56" s="54">
        <f>'1 Raw data'!D56-'1 Raw data'!$D56</f>
        <v>0</v>
      </c>
      <c r="E56" s="81">
        <v>571</v>
      </c>
      <c r="F56" s="82">
        <f>'1 Raw data'!F56-'1 Raw data'!$B56</f>
        <v>694.28571428571433</v>
      </c>
      <c r="G56" s="82">
        <v>664</v>
      </c>
      <c r="H56" s="83">
        <f>'1 Raw data'!H56-'1 Raw data'!$D56</f>
        <v>31.267857142857146</v>
      </c>
      <c r="I56" s="86">
        <v>571</v>
      </c>
      <c r="J56" s="87">
        <f>'1 Raw data'!J56-'1 Raw data'!$B56</f>
        <v>755.57142857142856</v>
      </c>
      <c r="K56" s="87">
        <v>664</v>
      </c>
      <c r="L56" s="87">
        <f>'1 Raw data'!L56-'1 Raw data'!$D56</f>
        <v>1281.6428571428571</v>
      </c>
      <c r="M56" s="89">
        <v>571</v>
      </c>
      <c r="N56" s="90">
        <f>'1 Raw data'!N56-'1 Raw data'!$B56</f>
        <v>5599.7380952380954</v>
      </c>
      <c r="O56" s="90">
        <v>664</v>
      </c>
      <c r="P56" s="90">
        <f>'1 Raw data'!P56-'1 Raw data'!$D56</f>
        <v>13.571428571428577</v>
      </c>
      <c r="Q56" s="57">
        <v>571</v>
      </c>
      <c r="R56" s="56">
        <f>'1 Raw data'!R56-'1 Raw data'!$B56</f>
        <v>3798.8571428571431</v>
      </c>
      <c r="S56" s="57">
        <v>664</v>
      </c>
      <c r="T56" s="56">
        <f>'1 Raw data'!T56-'1 Raw data'!$D56</f>
        <v>766.85714285714278</v>
      </c>
      <c r="U56" s="122">
        <v>571</v>
      </c>
      <c r="V56" s="122">
        <f>'1 Raw data'!V56-'1 Raw data'!$B56</f>
        <v>3261.4285714285711</v>
      </c>
      <c r="W56" s="128">
        <v>664</v>
      </c>
      <c r="X56" s="122">
        <f>'1 Raw data'!X56-'1 Raw data'!$D56</f>
        <v>2141.5714285714289</v>
      </c>
    </row>
    <row r="57" spans="1:24" ht="15" x14ac:dyDescent="0.25">
      <c r="A57" s="54">
        <v>572</v>
      </c>
      <c r="B57" s="54">
        <f>'1 Raw data'!B57-'1 Raw data'!$B57</f>
        <v>0</v>
      </c>
      <c r="C57" s="54">
        <v>665</v>
      </c>
      <c r="D57" s="54">
        <f>'1 Raw data'!D57-'1 Raw data'!$D57</f>
        <v>0</v>
      </c>
      <c r="E57" s="81">
        <v>572</v>
      </c>
      <c r="F57" s="82">
        <f>'1 Raw data'!F57-'1 Raw data'!$B57</f>
        <v>734.42857142857156</v>
      </c>
      <c r="G57" s="82">
        <v>665</v>
      </c>
      <c r="H57" s="83">
        <f>'1 Raw data'!H57-'1 Raw data'!$D57</f>
        <v>-10.125</v>
      </c>
      <c r="I57" s="86">
        <v>572</v>
      </c>
      <c r="J57" s="87">
        <f>'1 Raw data'!J57-'1 Raw data'!$B57</f>
        <v>733.38095238095252</v>
      </c>
      <c r="K57" s="87">
        <v>665</v>
      </c>
      <c r="L57" s="87">
        <f>'1 Raw data'!L57-'1 Raw data'!$D57</f>
        <v>1346.3333333333333</v>
      </c>
      <c r="M57" s="89">
        <v>572</v>
      </c>
      <c r="N57" s="90">
        <f>'1 Raw data'!N57-'1 Raw data'!$B57</f>
        <v>5540.8809523809523</v>
      </c>
      <c r="O57" s="90">
        <v>665</v>
      </c>
      <c r="P57" s="90">
        <f>'1 Raw data'!P57-'1 Raw data'!$D57</f>
        <v>19.428571428571431</v>
      </c>
      <c r="Q57" s="57">
        <v>572</v>
      </c>
      <c r="R57" s="56">
        <f>'1 Raw data'!R57-'1 Raw data'!$B57</f>
        <v>3773.7142857142858</v>
      </c>
      <c r="S57" s="57">
        <v>665</v>
      </c>
      <c r="T57" s="56">
        <f>'1 Raw data'!T57-'1 Raw data'!$D57</f>
        <v>670.42857142857144</v>
      </c>
      <c r="U57" s="122">
        <v>572</v>
      </c>
      <c r="V57" s="122">
        <f>'1 Raw data'!V57-'1 Raw data'!$B57</f>
        <v>3244</v>
      </c>
      <c r="W57" s="128">
        <v>665</v>
      </c>
      <c r="X57" s="122">
        <f>'1 Raw data'!X57-'1 Raw data'!$D57</f>
        <v>2060</v>
      </c>
    </row>
    <row r="58" spans="1:24" ht="15" x14ac:dyDescent="0.25">
      <c r="A58" s="54">
        <v>573</v>
      </c>
      <c r="B58" s="54">
        <f>'1 Raw data'!B58-'1 Raw data'!$B58</f>
        <v>0</v>
      </c>
      <c r="C58" s="54">
        <v>666</v>
      </c>
      <c r="D58" s="54">
        <f>'1 Raw data'!D58-'1 Raw data'!$D58</f>
        <v>0</v>
      </c>
      <c r="E58" s="81">
        <v>573</v>
      </c>
      <c r="F58" s="82">
        <f>'1 Raw data'!F58-'1 Raw data'!$B58</f>
        <v>710.42857142857156</v>
      </c>
      <c r="G58" s="82">
        <v>666</v>
      </c>
      <c r="H58" s="83">
        <f>'1 Raw data'!H58-'1 Raw data'!$D58</f>
        <v>-14.714285714285708</v>
      </c>
      <c r="I58" s="86">
        <v>573</v>
      </c>
      <c r="J58" s="87">
        <f>'1 Raw data'!J58-'1 Raw data'!$B58</f>
        <v>599.04761904761904</v>
      </c>
      <c r="K58" s="87">
        <v>666</v>
      </c>
      <c r="L58" s="87">
        <f>'1 Raw data'!L58-'1 Raw data'!$D58</f>
        <v>1230.452380952381</v>
      </c>
      <c r="M58" s="89">
        <v>573</v>
      </c>
      <c r="N58" s="90">
        <f>'1 Raw data'!N58-'1 Raw data'!$B58</f>
        <v>5170.2142857142853</v>
      </c>
      <c r="O58" s="90">
        <v>666</v>
      </c>
      <c r="P58" s="90">
        <f>'1 Raw data'!P58-'1 Raw data'!$D58</f>
        <v>-18.857142857142854</v>
      </c>
      <c r="Q58" s="57">
        <v>573</v>
      </c>
      <c r="R58" s="56">
        <f>'1 Raw data'!R58-'1 Raw data'!$B58</f>
        <v>3597.5714285714284</v>
      </c>
      <c r="S58" s="57">
        <v>666</v>
      </c>
      <c r="T58" s="56">
        <f>'1 Raw data'!T58-'1 Raw data'!$D58</f>
        <v>699.85714285714289</v>
      </c>
      <c r="U58" s="122">
        <v>573</v>
      </c>
      <c r="V58" s="122">
        <f>'1 Raw data'!V58-'1 Raw data'!$B58</f>
        <v>3024.2857142857142</v>
      </c>
      <c r="W58" s="128">
        <v>666</v>
      </c>
      <c r="X58" s="122">
        <f>'1 Raw data'!X58-'1 Raw data'!$D58</f>
        <v>2015.1428571428569</v>
      </c>
    </row>
    <row r="59" spans="1:24" ht="15" x14ac:dyDescent="0.25">
      <c r="A59" s="54">
        <v>574</v>
      </c>
      <c r="B59" s="54">
        <f>'1 Raw data'!B59-'1 Raw data'!$B59</f>
        <v>0</v>
      </c>
      <c r="C59" s="54">
        <v>667</v>
      </c>
      <c r="D59" s="54">
        <f>'1 Raw data'!D59-'1 Raw data'!$D59</f>
        <v>0</v>
      </c>
      <c r="E59" s="81">
        <v>574</v>
      </c>
      <c r="F59" s="82">
        <f>'1 Raw data'!F59-'1 Raw data'!$B59</f>
        <v>705.28571428571422</v>
      </c>
      <c r="G59" s="82">
        <v>667</v>
      </c>
      <c r="H59" s="83">
        <f>'1 Raw data'!H59-'1 Raw data'!$D59</f>
        <v>-1.375</v>
      </c>
      <c r="I59" s="86">
        <v>574</v>
      </c>
      <c r="J59" s="87">
        <f>'1 Raw data'!J59-'1 Raw data'!$B59</f>
        <v>714.35714285714289</v>
      </c>
      <c r="K59" s="87">
        <v>667</v>
      </c>
      <c r="L59" s="87">
        <f>'1 Raw data'!L59-'1 Raw data'!$D59</f>
        <v>1265.8333333333333</v>
      </c>
      <c r="M59" s="89">
        <v>574</v>
      </c>
      <c r="N59" s="90">
        <f>'1 Raw data'!N59-'1 Raw data'!$B59</f>
        <v>4770.0238095238101</v>
      </c>
      <c r="O59" s="90">
        <v>667</v>
      </c>
      <c r="P59" s="90">
        <f>'1 Raw data'!P59-'1 Raw data'!$D59</f>
        <v>36.142857142857139</v>
      </c>
      <c r="Q59" s="57">
        <v>574</v>
      </c>
      <c r="R59" s="56">
        <f>'1 Raw data'!R59-'1 Raw data'!$B59</f>
        <v>3384.8571428571427</v>
      </c>
      <c r="S59" s="57">
        <v>667</v>
      </c>
      <c r="T59" s="56">
        <f>'1 Raw data'!T59-'1 Raw data'!$D59</f>
        <v>749.28571428571433</v>
      </c>
      <c r="U59" s="122">
        <v>574</v>
      </c>
      <c r="V59" s="122">
        <f>'1 Raw data'!V59-'1 Raw data'!$B59</f>
        <v>2764.1428571428569</v>
      </c>
      <c r="W59" s="128">
        <v>667</v>
      </c>
      <c r="X59" s="122">
        <f>'1 Raw data'!X59-'1 Raw data'!$D59</f>
        <v>2077.1428571428573</v>
      </c>
    </row>
    <row r="60" spans="1:24" ht="15" x14ac:dyDescent="0.25">
      <c r="A60" s="54">
        <v>575</v>
      </c>
      <c r="B60" s="54">
        <f>'1 Raw data'!B60-'1 Raw data'!$B60</f>
        <v>0</v>
      </c>
      <c r="C60" s="54">
        <v>668</v>
      </c>
      <c r="D60" s="54">
        <f>'1 Raw data'!D60-'1 Raw data'!$D60</f>
        <v>0</v>
      </c>
      <c r="E60" s="81">
        <v>575</v>
      </c>
      <c r="F60" s="82">
        <f>'1 Raw data'!F60-'1 Raw data'!$B60</f>
        <v>657.28571428571422</v>
      </c>
      <c r="G60" s="82">
        <v>668</v>
      </c>
      <c r="H60" s="83">
        <f>'1 Raw data'!H60-'1 Raw data'!$D60</f>
        <v>11.25</v>
      </c>
      <c r="I60" s="86">
        <v>575</v>
      </c>
      <c r="J60" s="87">
        <f>'1 Raw data'!J60-'1 Raw data'!$B60</f>
        <v>556.85714285714289</v>
      </c>
      <c r="K60" s="87">
        <v>668</v>
      </c>
      <c r="L60" s="87">
        <f>'1 Raw data'!L60-'1 Raw data'!$D60</f>
        <v>1301.6666666666667</v>
      </c>
      <c r="M60" s="89">
        <v>575</v>
      </c>
      <c r="N60" s="90">
        <f>'1 Raw data'!N60-'1 Raw data'!$B60</f>
        <v>4716.0238095238101</v>
      </c>
      <c r="O60" s="90">
        <v>668</v>
      </c>
      <c r="P60" s="90">
        <f>'1 Raw data'!P60-'1 Raw data'!$D60</f>
        <v>-4.8571428571428612</v>
      </c>
      <c r="Q60" s="57">
        <v>575</v>
      </c>
      <c r="R60" s="56">
        <f>'1 Raw data'!R60-'1 Raw data'!$B60</f>
        <v>3183.1428571428569</v>
      </c>
      <c r="S60" s="57">
        <v>668</v>
      </c>
      <c r="T60" s="56">
        <f>'1 Raw data'!T60-'1 Raw data'!$D60</f>
        <v>736.14285714285711</v>
      </c>
      <c r="U60" s="122">
        <v>575</v>
      </c>
      <c r="V60" s="122">
        <f>'1 Raw data'!V60-'1 Raw data'!$B60</f>
        <v>2733</v>
      </c>
      <c r="W60" s="128">
        <v>668</v>
      </c>
      <c r="X60" s="122">
        <f>'1 Raw data'!X60-'1 Raw data'!$D60</f>
        <v>2124.5714285714284</v>
      </c>
    </row>
    <row r="61" spans="1:24" ht="15" x14ac:dyDescent="0.25">
      <c r="A61" s="54">
        <v>576</v>
      </c>
      <c r="B61" s="54">
        <f>'1 Raw data'!B61-'1 Raw data'!$B61</f>
        <v>0</v>
      </c>
      <c r="C61" s="54">
        <v>669</v>
      </c>
      <c r="D61" s="54">
        <f>'1 Raw data'!D61-'1 Raw data'!$D61</f>
        <v>0</v>
      </c>
      <c r="E61" s="81">
        <v>576</v>
      </c>
      <c r="F61" s="82">
        <f>'1 Raw data'!F61-'1 Raw data'!$B61</f>
        <v>617</v>
      </c>
      <c r="G61" s="82">
        <v>669</v>
      </c>
      <c r="H61" s="83">
        <f>'1 Raw data'!H61-'1 Raw data'!$D61</f>
        <v>-0.1964285714285694</v>
      </c>
      <c r="I61" s="86">
        <v>576</v>
      </c>
      <c r="J61" s="87">
        <f>'1 Raw data'!J61-'1 Raw data'!$B61</f>
        <v>644.04761904761904</v>
      </c>
      <c r="K61" s="87">
        <v>669</v>
      </c>
      <c r="L61" s="87">
        <f>'1 Raw data'!L61-'1 Raw data'!$D61</f>
        <v>1237.0952380952381</v>
      </c>
      <c r="M61" s="89">
        <v>576</v>
      </c>
      <c r="N61" s="90">
        <f>'1 Raw data'!N61-'1 Raw data'!$B61</f>
        <v>4425.7142857142853</v>
      </c>
      <c r="O61" s="90">
        <v>669</v>
      </c>
      <c r="P61" s="90">
        <f>'1 Raw data'!P61-'1 Raw data'!$D61</f>
        <v>-9.2857142857142847</v>
      </c>
      <c r="Q61" s="57">
        <v>576</v>
      </c>
      <c r="R61" s="56">
        <f>'1 Raw data'!R61-'1 Raw data'!$B61</f>
        <v>3051.8571428571431</v>
      </c>
      <c r="S61" s="57">
        <v>669</v>
      </c>
      <c r="T61" s="56">
        <f>'1 Raw data'!T61-'1 Raw data'!$D61</f>
        <v>623.71428571428578</v>
      </c>
      <c r="U61" s="122">
        <v>576</v>
      </c>
      <c r="V61" s="122">
        <f>'1 Raw data'!V61-'1 Raw data'!$B61</f>
        <v>2732.8571428571431</v>
      </c>
      <c r="W61" s="128">
        <v>669</v>
      </c>
      <c r="X61" s="122">
        <f>'1 Raw data'!X61-'1 Raw data'!$D61</f>
        <v>1819</v>
      </c>
    </row>
    <row r="62" spans="1:24" ht="15" x14ac:dyDescent="0.25">
      <c r="A62" s="54">
        <v>577</v>
      </c>
      <c r="B62" s="54">
        <f>'1 Raw data'!B62-'1 Raw data'!$B62</f>
        <v>0</v>
      </c>
      <c r="C62" s="54">
        <v>670</v>
      </c>
      <c r="D62" s="54">
        <f>'1 Raw data'!D62-'1 Raw data'!$D62</f>
        <v>0</v>
      </c>
      <c r="E62" s="81">
        <v>577</v>
      </c>
      <c r="F62" s="82">
        <f>'1 Raw data'!F62-'1 Raw data'!$B62</f>
        <v>597.14285714285711</v>
      </c>
      <c r="G62" s="82">
        <v>670</v>
      </c>
      <c r="H62" s="83">
        <f>'1 Raw data'!H62-'1 Raw data'!$D62</f>
        <v>40.017857142857146</v>
      </c>
      <c r="I62" s="86">
        <v>577</v>
      </c>
      <c r="J62" s="87">
        <f>'1 Raw data'!J62-'1 Raw data'!$B62</f>
        <v>538.35714285714289</v>
      </c>
      <c r="K62" s="87">
        <v>670</v>
      </c>
      <c r="L62" s="87">
        <f>'1 Raw data'!L62-'1 Raw data'!$D62</f>
        <v>1224.3095238095239</v>
      </c>
      <c r="M62" s="89">
        <v>577</v>
      </c>
      <c r="N62" s="90">
        <f>'1 Raw data'!N62-'1 Raw data'!$B62</f>
        <v>4225.6904761904761</v>
      </c>
      <c r="O62" s="90">
        <v>670</v>
      </c>
      <c r="P62" s="90">
        <f>'1 Raw data'!P62-'1 Raw data'!$D62</f>
        <v>18.714285714285715</v>
      </c>
      <c r="Q62" s="57">
        <v>577</v>
      </c>
      <c r="R62" s="56">
        <f>'1 Raw data'!R62-'1 Raw data'!$B62</f>
        <v>3174.4285714285711</v>
      </c>
      <c r="S62" s="57">
        <v>670</v>
      </c>
      <c r="T62" s="56">
        <f>'1 Raw data'!T62-'1 Raw data'!$D62</f>
        <v>809.28571428571422</v>
      </c>
      <c r="U62" s="122">
        <v>577</v>
      </c>
      <c r="V62" s="122">
        <f>'1 Raw data'!V62-'1 Raw data'!$B62</f>
        <v>2449.1428571428569</v>
      </c>
      <c r="W62" s="128">
        <v>670</v>
      </c>
      <c r="X62" s="122">
        <f>'1 Raw data'!X62-'1 Raw data'!$D62</f>
        <v>1802.2857142857142</v>
      </c>
    </row>
    <row r="63" spans="1:24" ht="15" x14ac:dyDescent="0.25">
      <c r="A63" s="54">
        <v>578</v>
      </c>
      <c r="B63" s="54">
        <f>'1 Raw data'!B63-'1 Raw data'!$B63</f>
        <v>0</v>
      </c>
      <c r="C63" s="54">
        <v>671</v>
      </c>
      <c r="D63" s="54">
        <f>'1 Raw data'!D63-'1 Raw data'!$D63</f>
        <v>0</v>
      </c>
      <c r="E63" s="81">
        <v>578</v>
      </c>
      <c r="F63" s="82">
        <f>'1 Raw data'!F63-'1 Raw data'!$B63</f>
        <v>596.71428571428567</v>
      </c>
      <c r="G63" s="82">
        <v>671</v>
      </c>
      <c r="H63" s="83">
        <f>'1 Raw data'!H63-'1 Raw data'!$D63</f>
        <v>-36.642857142857146</v>
      </c>
      <c r="I63" s="86">
        <v>578</v>
      </c>
      <c r="J63" s="87">
        <f>'1 Raw data'!J63-'1 Raw data'!$B63</f>
        <v>670.16666666666674</v>
      </c>
      <c r="K63" s="87">
        <v>671</v>
      </c>
      <c r="L63" s="87">
        <f>'1 Raw data'!L63-'1 Raw data'!$D63</f>
        <v>1316.1904761904761</v>
      </c>
      <c r="M63" s="89">
        <v>578</v>
      </c>
      <c r="N63" s="90">
        <f>'1 Raw data'!N63-'1 Raw data'!$B63</f>
        <v>4265.166666666667</v>
      </c>
      <c r="O63" s="90">
        <v>671</v>
      </c>
      <c r="P63" s="90">
        <f>'1 Raw data'!P63-'1 Raw data'!$D63</f>
        <v>-43.571428571428569</v>
      </c>
      <c r="Q63" s="57">
        <v>578</v>
      </c>
      <c r="R63" s="56">
        <f>'1 Raw data'!R63-'1 Raw data'!$B63</f>
        <v>3102.7142857142858</v>
      </c>
      <c r="S63" s="57">
        <v>671</v>
      </c>
      <c r="T63" s="56">
        <f>'1 Raw data'!T63-'1 Raw data'!$D63</f>
        <v>659.28571428571433</v>
      </c>
      <c r="U63" s="122">
        <v>578</v>
      </c>
      <c r="V63" s="122">
        <f>'1 Raw data'!V63-'1 Raw data'!$B63</f>
        <v>2793.8571428571427</v>
      </c>
      <c r="W63" s="128">
        <v>671</v>
      </c>
      <c r="X63" s="122">
        <f>'1 Raw data'!X63-'1 Raw data'!$D63</f>
        <v>1879.1428571428571</v>
      </c>
    </row>
    <row r="64" spans="1:24" ht="15" x14ac:dyDescent="0.25">
      <c r="A64" s="54">
        <v>579</v>
      </c>
      <c r="B64" s="54">
        <f>'1 Raw data'!B64-'1 Raw data'!$B64</f>
        <v>0</v>
      </c>
      <c r="C64" s="54">
        <v>672</v>
      </c>
      <c r="D64" s="54">
        <f>'1 Raw data'!D64-'1 Raw data'!$D64</f>
        <v>0</v>
      </c>
      <c r="E64" s="81">
        <v>579</v>
      </c>
      <c r="F64" s="82">
        <f>'1 Raw data'!F64-'1 Raw data'!$B64</f>
        <v>499.14285714285711</v>
      </c>
      <c r="G64" s="82">
        <v>672</v>
      </c>
      <c r="H64" s="83">
        <f>'1 Raw data'!H64-'1 Raw data'!$D64</f>
        <v>14.785714285714292</v>
      </c>
      <c r="I64" s="86">
        <v>579</v>
      </c>
      <c r="J64" s="87">
        <f>'1 Raw data'!J64-'1 Raw data'!$B64</f>
        <v>657.90476190476181</v>
      </c>
      <c r="K64" s="87">
        <v>672</v>
      </c>
      <c r="L64" s="87">
        <f>'1 Raw data'!L64-'1 Raw data'!$D64</f>
        <v>1150.2857142857142</v>
      </c>
      <c r="M64" s="89">
        <v>579</v>
      </c>
      <c r="N64" s="90">
        <f>'1 Raw data'!N64-'1 Raw data'!$B64</f>
        <v>3892.4047619047615</v>
      </c>
      <c r="O64" s="90">
        <v>672</v>
      </c>
      <c r="P64" s="90">
        <f>'1 Raw data'!P64-'1 Raw data'!$D64</f>
        <v>-26.142857142857139</v>
      </c>
      <c r="Q64" s="57">
        <v>579</v>
      </c>
      <c r="R64" s="56">
        <f>'1 Raw data'!R64-'1 Raw data'!$B64</f>
        <v>2958.2857142857142</v>
      </c>
      <c r="S64" s="57">
        <v>672</v>
      </c>
      <c r="T64" s="56">
        <f>'1 Raw data'!T64-'1 Raw data'!$D64</f>
        <v>622.71428571428578</v>
      </c>
      <c r="U64" s="122">
        <v>579</v>
      </c>
      <c r="V64" s="122">
        <f>'1 Raw data'!V64-'1 Raw data'!$B64</f>
        <v>2424.2857142857142</v>
      </c>
      <c r="W64" s="128">
        <v>672</v>
      </c>
      <c r="X64" s="122">
        <f>'1 Raw data'!X64-'1 Raw data'!$D64</f>
        <v>1732.5714285714284</v>
      </c>
    </row>
    <row r="65" spans="1:24" ht="15" x14ac:dyDescent="0.25">
      <c r="A65" s="54">
        <v>580</v>
      </c>
      <c r="B65" s="54">
        <f>'1 Raw data'!B65-'1 Raw data'!$B65</f>
        <v>0</v>
      </c>
      <c r="C65" s="54">
        <v>673</v>
      </c>
      <c r="D65" s="54">
        <f>'1 Raw data'!D65-'1 Raw data'!$D65</f>
        <v>0</v>
      </c>
      <c r="E65" s="81">
        <v>580</v>
      </c>
      <c r="F65" s="82">
        <f>'1 Raw data'!F65-'1 Raw data'!$B65</f>
        <v>537.142857142857</v>
      </c>
      <c r="G65" s="82">
        <v>673</v>
      </c>
      <c r="H65" s="83">
        <f>'1 Raw data'!H65-'1 Raw data'!$D65</f>
        <v>-34.035714285714292</v>
      </c>
      <c r="I65" s="86">
        <v>580</v>
      </c>
      <c r="J65" s="87">
        <f>'1 Raw data'!J65-'1 Raw data'!$B65</f>
        <v>608.88095238095241</v>
      </c>
      <c r="K65" s="87">
        <v>673</v>
      </c>
      <c r="L65" s="87">
        <f>'1 Raw data'!L65-'1 Raw data'!$D65</f>
        <v>1161.2142857142858</v>
      </c>
      <c r="M65" s="89">
        <v>580</v>
      </c>
      <c r="N65" s="90">
        <f>'1 Raw data'!N65-'1 Raw data'!$B65</f>
        <v>3544.0476190476193</v>
      </c>
      <c r="O65" s="90">
        <v>673</v>
      </c>
      <c r="P65" s="90">
        <f>'1 Raw data'!P65-'1 Raw data'!$D65</f>
        <v>-5.4285714285714306</v>
      </c>
      <c r="Q65" s="57">
        <v>580</v>
      </c>
      <c r="R65" s="56">
        <f>'1 Raw data'!R65-'1 Raw data'!$B65</f>
        <v>2781.1428571428573</v>
      </c>
      <c r="S65" s="57">
        <v>673</v>
      </c>
      <c r="T65" s="56">
        <f>'1 Raw data'!T65-'1 Raw data'!$D65</f>
        <v>593.42857142857133</v>
      </c>
      <c r="U65" s="122">
        <v>580</v>
      </c>
      <c r="V65" s="122">
        <f>'1 Raw data'!V65-'1 Raw data'!$B65</f>
        <v>2336.8571428571431</v>
      </c>
      <c r="W65" s="128">
        <v>673</v>
      </c>
      <c r="X65" s="122">
        <f>'1 Raw data'!X65-'1 Raw data'!$D65</f>
        <v>1799.8571428571429</v>
      </c>
    </row>
    <row r="66" spans="1:24" ht="15" x14ac:dyDescent="0.25">
      <c r="A66" s="54">
        <v>581</v>
      </c>
      <c r="B66" s="54">
        <f>'1 Raw data'!B66-'1 Raw data'!$B66</f>
        <v>0</v>
      </c>
      <c r="C66" s="54">
        <v>674</v>
      </c>
      <c r="D66" s="54">
        <f>'1 Raw data'!D66-'1 Raw data'!$D66</f>
        <v>0</v>
      </c>
      <c r="E66" s="81">
        <v>581</v>
      </c>
      <c r="F66" s="82">
        <f>'1 Raw data'!F66-'1 Raw data'!$B66</f>
        <v>529.57142857142856</v>
      </c>
      <c r="G66" s="82">
        <v>674</v>
      </c>
      <c r="H66" s="83">
        <f>'1 Raw data'!H66-'1 Raw data'!$D66</f>
        <v>-0.5178571428571388</v>
      </c>
      <c r="I66" s="86">
        <v>581</v>
      </c>
      <c r="J66" s="87">
        <f>'1 Raw data'!J66-'1 Raw data'!$B66</f>
        <v>597.40476190476181</v>
      </c>
      <c r="K66" s="87">
        <v>674</v>
      </c>
      <c r="L66" s="87">
        <f>'1 Raw data'!L66-'1 Raw data'!$D66</f>
        <v>1050.6904761904761</v>
      </c>
      <c r="M66" s="89">
        <v>581</v>
      </c>
      <c r="N66" s="90">
        <f>'1 Raw data'!N66-'1 Raw data'!$B66</f>
        <v>3563.9047619047615</v>
      </c>
      <c r="O66" s="90">
        <v>674</v>
      </c>
      <c r="P66" s="90">
        <f>'1 Raw data'!P66-'1 Raw data'!$D66</f>
        <v>-6.7142857142857082</v>
      </c>
      <c r="Q66" s="57">
        <v>581</v>
      </c>
      <c r="R66" s="56">
        <f>'1 Raw data'!R66-'1 Raw data'!$B66</f>
        <v>2644</v>
      </c>
      <c r="S66" s="57">
        <v>674</v>
      </c>
      <c r="T66" s="56">
        <f>'1 Raw data'!T66-'1 Raw data'!$D66</f>
        <v>711.57142857142856</v>
      </c>
      <c r="U66" s="122">
        <v>581</v>
      </c>
      <c r="V66" s="122">
        <f>'1 Raw data'!V66-'1 Raw data'!$B66</f>
        <v>2142.4285714285711</v>
      </c>
      <c r="W66" s="128">
        <v>674</v>
      </c>
      <c r="X66" s="122">
        <f>'1 Raw data'!X66-'1 Raw data'!$D66</f>
        <v>1742.2857142857142</v>
      </c>
    </row>
    <row r="67" spans="1:24" ht="15" x14ac:dyDescent="0.25">
      <c r="A67" s="54">
        <v>582</v>
      </c>
      <c r="B67" s="54">
        <f>'1 Raw data'!B67-'1 Raw data'!$B67</f>
        <v>0</v>
      </c>
      <c r="C67" s="54">
        <v>675</v>
      </c>
      <c r="D67" s="54">
        <f>'1 Raw data'!D67-'1 Raw data'!$D67</f>
        <v>0</v>
      </c>
      <c r="E67" s="81">
        <v>582</v>
      </c>
      <c r="F67" s="82">
        <f>'1 Raw data'!F67-'1 Raw data'!$B67</f>
        <v>454.99999999999989</v>
      </c>
      <c r="G67" s="82">
        <v>675</v>
      </c>
      <c r="H67" s="83">
        <f>'1 Raw data'!H67-'1 Raw data'!$D67</f>
        <v>-11.410714285714292</v>
      </c>
      <c r="I67" s="86">
        <v>582</v>
      </c>
      <c r="J67" s="87">
        <f>'1 Raw data'!J67-'1 Raw data'!$B67</f>
        <v>560.07142857142856</v>
      </c>
      <c r="K67" s="87">
        <v>675</v>
      </c>
      <c r="L67" s="87">
        <f>'1 Raw data'!L67-'1 Raw data'!$D67</f>
        <v>1030.047619047619</v>
      </c>
      <c r="M67" s="89">
        <v>582</v>
      </c>
      <c r="N67" s="90">
        <f>'1 Raw data'!N67-'1 Raw data'!$B67</f>
        <v>3311.4047619047619</v>
      </c>
      <c r="O67" s="90">
        <v>675</v>
      </c>
      <c r="P67" s="90">
        <f>'1 Raw data'!P67-'1 Raw data'!$D67</f>
        <v>4.4285714285714164</v>
      </c>
      <c r="Q67" s="57">
        <v>582</v>
      </c>
      <c r="R67" s="56">
        <f>'1 Raw data'!R67-'1 Raw data'!$B67</f>
        <v>2491.4285714285711</v>
      </c>
      <c r="S67" s="57">
        <v>675</v>
      </c>
      <c r="T67" s="56">
        <f>'1 Raw data'!T67-'1 Raw data'!$D67</f>
        <v>565.28571428571422</v>
      </c>
      <c r="U67" s="122">
        <v>582</v>
      </c>
      <c r="V67" s="122">
        <f>'1 Raw data'!V67-'1 Raw data'!$B67</f>
        <v>2286</v>
      </c>
      <c r="W67" s="128">
        <v>675</v>
      </c>
      <c r="X67" s="122">
        <f>'1 Raw data'!X67-'1 Raw data'!$D67</f>
        <v>1654.4285714285716</v>
      </c>
    </row>
    <row r="68" spans="1:24" ht="15" x14ac:dyDescent="0.25">
      <c r="A68" s="54">
        <v>583</v>
      </c>
      <c r="B68" s="54">
        <f>'1 Raw data'!B68-'1 Raw data'!$B68</f>
        <v>0</v>
      </c>
      <c r="C68" s="54">
        <v>676</v>
      </c>
      <c r="D68" s="54">
        <f>'1 Raw data'!D68-'1 Raw data'!$D68</f>
        <v>0</v>
      </c>
      <c r="E68" s="81">
        <v>583</v>
      </c>
      <c r="F68" s="82">
        <f>'1 Raw data'!F68-'1 Raw data'!$B68</f>
        <v>398.85714285714289</v>
      </c>
      <c r="G68" s="82">
        <v>676</v>
      </c>
      <c r="H68" s="83">
        <f>'1 Raw data'!H68-'1 Raw data'!$D68</f>
        <v>-10.071428571428569</v>
      </c>
      <c r="I68" s="86">
        <v>583</v>
      </c>
      <c r="J68" s="87">
        <f>'1 Raw data'!J68-'1 Raw data'!$B68</f>
        <v>583.52380952380963</v>
      </c>
      <c r="K68" s="87">
        <v>676</v>
      </c>
      <c r="L68" s="87">
        <f>'1 Raw data'!L68-'1 Raw data'!$D68</f>
        <v>1083.5952380952381</v>
      </c>
      <c r="M68" s="89">
        <v>583</v>
      </c>
      <c r="N68" s="90">
        <f>'1 Raw data'!N68-'1 Raw data'!$B68</f>
        <v>3355.8571428571431</v>
      </c>
      <c r="O68" s="90">
        <v>676</v>
      </c>
      <c r="P68" s="90">
        <f>'1 Raw data'!P68-'1 Raw data'!$D68</f>
        <v>11.285714285714285</v>
      </c>
      <c r="Q68" s="57">
        <v>583</v>
      </c>
      <c r="R68" s="56">
        <f>'1 Raw data'!R68-'1 Raw data'!$B68</f>
        <v>2604</v>
      </c>
      <c r="S68" s="57">
        <v>676</v>
      </c>
      <c r="T68" s="56">
        <f>'1 Raw data'!T68-'1 Raw data'!$D68</f>
        <v>663.71428571428578</v>
      </c>
      <c r="U68" s="122">
        <v>583</v>
      </c>
      <c r="V68" s="122">
        <f>'1 Raw data'!V68-'1 Raw data'!$B68</f>
        <v>2194</v>
      </c>
      <c r="W68" s="128">
        <v>676</v>
      </c>
      <c r="X68" s="122">
        <f>'1 Raw data'!X68-'1 Raw data'!$D68</f>
        <v>1675</v>
      </c>
    </row>
    <row r="69" spans="1:24" ht="15" x14ac:dyDescent="0.25">
      <c r="A69" s="54">
        <v>584</v>
      </c>
      <c r="B69" s="54">
        <f>'1 Raw data'!B69-'1 Raw data'!$B69</f>
        <v>0</v>
      </c>
      <c r="C69" s="54">
        <v>677</v>
      </c>
      <c r="D69" s="54">
        <f>'1 Raw data'!D69-'1 Raw data'!$D69</f>
        <v>0</v>
      </c>
      <c r="E69" s="81">
        <v>584</v>
      </c>
      <c r="F69" s="82">
        <f>'1 Raw data'!F69-'1 Raw data'!$B69</f>
        <v>347.00000000000011</v>
      </c>
      <c r="G69" s="82">
        <v>677</v>
      </c>
      <c r="H69" s="83">
        <f>'1 Raw data'!H69-'1 Raw data'!$D69</f>
        <v>-4.3928571428571459</v>
      </c>
      <c r="I69" s="86">
        <v>584</v>
      </c>
      <c r="J69" s="87">
        <f>'1 Raw data'!J69-'1 Raw data'!$B69</f>
        <v>489.2619047619047</v>
      </c>
      <c r="K69" s="87">
        <v>677</v>
      </c>
      <c r="L69" s="87">
        <f>'1 Raw data'!L69-'1 Raw data'!$D69</f>
        <v>1078.6904761904761</v>
      </c>
      <c r="M69" s="89">
        <v>584</v>
      </c>
      <c r="N69" s="90">
        <f>'1 Raw data'!N69-'1 Raw data'!$B69</f>
        <v>3200.761904761905</v>
      </c>
      <c r="O69" s="90">
        <v>677</v>
      </c>
      <c r="P69" s="90">
        <f>'1 Raw data'!P69-'1 Raw data'!$D69</f>
        <v>26.142857142857139</v>
      </c>
      <c r="Q69" s="57">
        <v>584</v>
      </c>
      <c r="R69" s="56">
        <f>'1 Raw data'!R69-'1 Raw data'!$B69</f>
        <v>2334.1428571428573</v>
      </c>
      <c r="S69" s="57">
        <v>677</v>
      </c>
      <c r="T69" s="56">
        <f>'1 Raw data'!T69-'1 Raw data'!$D69</f>
        <v>567.28571428571433</v>
      </c>
      <c r="U69" s="122">
        <v>584</v>
      </c>
      <c r="V69" s="122">
        <f>'1 Raw data'!V69-'1 Raw data'!$B69</f>
        <v>2148.7142857142858</v>
      </c>
      <c r="W69" s="128">
        <v>677</v>
      </c>
      <c r="X69" s="122">
        <f>'1 Raw data'!X69-'1 Raw data'!$D69</f>
        <v>1638.8571428571429</v>
      </c>
    </row>
    <row r="70" spans="1:24" ht="15" x14ac:dyDescent="0.25">
      <c r="A70" s="54">
        <v>585</v>
      </c>
      <c r="B70" s="54">
        <f>'1 Raw data'!B70-'1 Raw data'!$B70</f>
        <v>0</v>
      </c>
      <c r="C70" s="54">
        <v>678</v>
      </c>
      <c r="D70" s="54">
        <f>'1 Raw data'!D70-'1 Raw data'!$D70</f>
        <v>0</v>
      </c>
      <c r="E70" s="81">
        <v>585</v>
      </c>
      <c r="F70" s="82">
        <f>'1 Raw data'!F70-'1 Raw data'!$B70</f>
        <v>510.857142857143</v>
      </c>
      <c r="G70" s="82">
        <v>678</v>
      </c>
      <c r="H70" s="83">
        <f>'1 Raw data'!H70-'1 Raw data'!$D70</f>
        <v>8.1607142857142847</v>
      </c>
      <c r="I70" s="86">
        <v>585</v>
      </c>
      <c r="J70" s="87">
        <f>'1 Raw data'!J70-'1 Raw data'!$B70</f>
        <v>757.11904761904759</v>
      </c>
      <c r="K70" s="87">
        <v>678</v>
      </c>
      <c r="L70" s="87">
        <f>'1 Raw data'!L70-'1 Raw data'!$D70</f>
        <v>958.45238095238096</v>
      </c>
      <c r="M70" s="89">
        <v>585</v>
      </c>
      <c r="N70" s="90">
        <f>'1 Raw data'!N70-'1 Raw data'!$B70</f>
        <v>3033.4523809523807</v>
      </c>
      <c r="O70" s="90">
        <v>678</v>
      </c>
      <c r="P70" s="90">
        <f>'1 Raw data'!P70-'1 Raw data'!$D70</f>
        <v>-13.285714285714285</v>
      </c>
      <c r="Q70" s="57">
        <v>585</v>
      </c>
      <c r="R70" s="56">
        <f>'1 Raw data'!R70-'1 Raw data'!$B70</f>
        <v>2465.1428571428569</v>
      </c>
      <c r="S70" s="57">
        <v>678</v>
      </c>
      <c r="T70" s="56">
        <f>'1 Raw data'!T70-'1 Raw data'!$D70</f>
        <v>592.57142857142867</v>
      </c>
      <c r="U70" s="122">
        <v>585</v>
      </c>
      <c r="V70" s="122">
        <f>'1 Raw data'!V70-'1 Raw data'!$B70</f>
        <v>2372.7142857142858</v>
      </c>
      <c r="W70" s="128">
        <v>678</v>
      </c>
      <c r="X70" s="122">
        <f>'1 Raw data'!X70-'1 Raw data'!$D70</f>
        <v>1590.1428571428571</v>
      </c>
    </row>
    <row r="71" spans="1:24" ht="15" x14ac:dyDescent="0.25">
      <c r="A71" s="54">
        <v>586</v>
      </c>
      <c r="B71" s="54">
        <f>'1 Raw data'!B71-'1 Raw data'!$B71</f>
        <v>0</v>
      </c>
      <c r="C71" s="54">
        <v>679</v>
      </c>
      <c r="D71" s="54">
        <f>'1 Raw data'!D71-'1 Raw data'!$D71</f>
        <v>0</v>
      </c>
      <c r="E71" s="81">
        <v>586</v>
      </c>
      <c r="F71" s="82">
        <f>'1 Raw data'!F71-'1 Raw data'!$B71</f>
        <v>286.57142857142844</v>
      </c>
      <c r="G71" s="82">
        <v>679</v>
      </c>
      <c r="H71" s="83">
        <f>'1 Raw data'!H71-'1 Raw data'!$D71</f>
        <v>-17.642857142857139</v>
      </c>
      <c r="I71" s="86">
        <v>586</v>
      </c>
      <c r="J71" s="87">
        <f>'1 Raw data'!J71-'1 Raw data'!$B71</f>
        <v>683.97619047619037</v>
      </c>
      <c r="K71" s="87">
        <v>679</v>
      </c>
      <c r="L71" s="87">
        <f>'1 Raw data'!L71-'1 Raw data'!$D71</f>
        <v>1113.1904761904761</v>
      </c>
      <c r="M71" s="89">
        <v>586</v>
      </c>
      <c r="N71" s="90">
        <f>'1 Raw data'!N71-'1 Raw data'!$B71</f>
        <v>2849.4761904761908</v>
      </c>
      <c r="O71" s="90">
        <v>679</v>
      </c>
      <c r="P71" s="90">
        <f>'1 Raw data'!P71-'1 Raw data'!$D71</f>
        <v>20.285714285714292</v>
      </c>
      <c r="Q71" s="57">
        <v>586</v>
      </c>
      <c r="R71" s="56">
        <f>'1 Raw data'!R71-'1 Raw data'!$B71</f>
        <v>2270.8571428571431</v>
      </c>
      <c r="S71" s="57">
        <v>679</v>
      </c>
      <c r="T71" s="56">
        <f>'1 Raw data'!T71-'1 Raw data'!$D71</f>
        <v>561.71428571428578</v>
      </c>
      <c r="U71" s="122">
        <v>586</v>
      </c>
      <c r="V71" s="122">
        <f>'1 Raw data'!V71-'1 Raw data'!$B71</f>
        <v>2124.8571428571431</v>
      </c>
      <c r="W71" s="128">
        <v>679</v>
      </c>
      <c r="X71" s="122">
        <f>'1 Raw data'!X71-'1 Raw data'!$D71</f>
        <v>1728.4285714285716</v>
      </c>
    </row>
    <row r="72" spans="1:24" ht="15" x14ac:dyDescent="0.25">
      <c r="A72" s="54">
        <v>587</v>
      </c>
      <c r="B72" s="54">
        <f>'1 Raw data'!B72-'1 Raw data'!$B72</f>
        <v>0</v>
      </c>
      <c r="C72" s="54">
        <v>680</v>
      </c>
      <c r="D72" s="54">
        <f>'1 Raw data'!D72-'1 Raw data'!$D72</f>
        <v>0</v>
      </c>
      <c r="E72" s="81">
        <v>587</v>
      </c>
      <c r="F72" s="82">
        <f>'1 Raw data'!F72-'1 Raw data'!$B72</f>
        <v>362.42857142857144</v>
      </c>
      <c r="G72" s="82">
        <v>680</v>
      </c>
      <c r="H72" s="83">
        <f>'1 Raw data'!H72-'1 Raw data'!$D72</f>
        <v>3.125</v>
      </c>
      <c r="I72" s="86">
        <v>587</v>
      </c>
      <c r="J72" s="87">
        <f>'1 Raw data'!J72-'1 Raw data'!$B72</f>
        <v>700.78571428571433</v>
      </c>
      <c r="K72" s="87">
        <v>680</v>
      </c>
      <c r="L72" s="87">
        <f>'1 Raw data'!L72-'1 Raw data'!$D72</f>
        <v>1150.8333333333333</v>
      </c>
      <c r="M72" s="89">
        <v>587</v>
      </c>
      <c r="N72" s="90">
        <f>'1 Raw data'!N72-'1 Raw data'!$B72</f>
        <v>2826.1190476190477</v>
      </c>
      <c r="O72" s="90">
        <v>680</v>
      </c>
      <c r="P72" s="90">
        <f>'1 Raw data'!P72-'1 Raw data'!$D72</f>
        <v>10.714285714285715</v>
      </c>
      <c r="Q72" s="57">
        <v>587</v>
      </c>
      <c r="R72" s="56">
        <f>'1 Raw data'!R72-'1 Raw data'!$B72</f>
        <v>2327.4285714285716</v>
      </c>
      <c r="S72" s="57">
        <v>680</v>
      </c>
      <c r="T72" s="56">
        <f>'1 Raw data'!T72-'1 Raw data'!$D72</f>
        <v>567.42857142857144</v>
      </c>
      <c r="U72" s="122">
        <v>587</v>
      </c>
      <c r="V72" s="122">
        <f>'1 Raw data'!V72-'1 Raw data'!$B72</f>
        <v>2222.5714285714284</v>
      </c>
      <c r="W72" s="128">
        <v>680</v>
      </c>
      <c r="X72" s="122">
        <f>'1 Raw data'!X72-'1 Raw data'!$D72</f>
        <v>1648.7142857142858</v>
      </c>
    </row>
    <row r="73" spans="1:24" ht="15" x14ac:dyDescent="0.25">
      <c r="A73" s="54">
        <v>588</v>
      </c>
      <c r="B73" s="54">
        <f>'1 Raw data'!B73-'1 Raw data'!$B73</f>
        <v>0</v>
      </c>
      <c r="C73" s="54">
        <v>681</v>
      </c>
      <c r="D73" s="54">
        <f>'1 Raw data'!D73-'1 Raw data'!$D73</f>
        <v>0</v>
      </c>
      <c r="E73" s="81">
        <v>588</v>
      </c>
      <c r="F73" s="82">
        <f>'1 Raw data'!F73-'1 Raw data'!$B73</f>
        <v>323.57142857142856</v>
      </c>
      <c r="G73" s="82">
        <v>681</v>
      </c>
      <c r="H73" s="83">
        <f>'1 Raw data'!H73-'1 Raw data'!$D73</f>
        <v>-1.625</v>
      </c>
      <c r="I73" s="86">
        <v>588</v>
      </c>
      <c r="J73" s="87">
        <f>'1 Raw data'!J73-'1 Raw data'!$B73</f>
        <v>654.71428571428567</v>
      </c>
      <c r="K73" s="87">
        <v>681</v>
      </c>
      <c r="L73" s="87">
        <f>'1 Raw data'!L73-'1 Raw data'!$D73</f>
        <v>875.83333333333337</v>
      </c>
      <c r="M73" s="89">
        <v>588</v>
      </c>
      <c r="N73" s="90">
        <f>'1 Raw data'!N73-'1 Raw data'!$B73</f>
        <v>2594.3809523809523</v>
      </c>
      <c r="O73" s="90">
        <v>681</v>
      </c>
      <c r="P73" s="90">
        <f>'1 Raw data'!P73-'1 Raw data'!$D73</f>
        <v>19.857142857142854</v>
      </c>
      <c r="Q73" s="57">
        <v>588</v>
      </c>
      <c r="R73" s="56">
        <f>'1 Raw data'!R73-'1 Raw data'!$B73</f>
        <v>2186</v>
      </c>
      <c r="S73" s="57">
        <v>681</v>
      </c>
      <c r="T73" s="56">
        <f>'1 Raw data'!T73-'1 Raw data'!$D73</f>
        <v>549.28571428571433</v>
      </c>
      <c r="U73" s="122">
        <v>588</v>
      </c>
      <c r="V73" s="122">
        <f>'1 Raw data'!V73-'1 Raw data'!$B73</f>
        <v>2171</v>
      </c>
      <c r="W73" s="128">
        <v>681</v>
      </c>
      <c r="X73" s="122">
        <f>'1 Raw data'!X73-'1 Raw data'!$D73</f>
        <v>1502.2857142857142</v>
      </c>
    </row>
    <row r="74" spans="1:24" ht="15" x14ac:dyDescent="0.25">
      <c r="A74" s="54">
        <v>589</v>
      </c>
      <c r="B74" s="54">
        <f>'1 Raw data'!B74-'1 Raw data'!$B74</f>
        <v>0</v>
      </c>
      <c r="C74" s="54">
        <v>682</v>
      </c>
      <c r="D74" s="54">
        <f>'1 Raw data'!D74-'1 Raw data'!$D74</f>
        <v>0</v>
      </c>
      <c r="E74" s="81">
        <v>589</v>
      </c>
      <c r="F74" s="82">
        <f>'1 Raw data'!F74-'1 Raw data'!$B74</f>
        <v>330.42857142857133</v>
      </c>
      <c r="G74" s="82">
        <v>682</v>
      </c>
      <c r="H74" s="83">
        <f>'1 Raw data'!H74-'1 Raw data'!$D74</f>
        <v>4.0535714285714306</v>
      </c>
      <c r="I74" s="86">
        <v>589</v>
      </c>
      <c r="J74" s="87">
        <f>'1 Raw data'!J74-'1 Raw data'!$B74</f>
        <v>744.33333333333326</v>
      </c>
      <c r="K74" s="87">
        <v>682</v>
      </c>
      <c r="L74" s="87">
        <f>'1 Raw data'!L74-'1 Raw data'!$D74</f>
        <v>833.09523809523807</v>
      </c>
      <c r="M74" s="89">
        <v>589</v>
      </c>
      <c r="N74" s="90">
        <f>'1 Raw data'!N74-'1 Raw data'!$B74</f>
        <v>2570.3333333333335</v>
      </c>
      <c r="O74" s="90">
        <v>682</v>
      </c>
      <c r="P74" s="90">
        <f>'1 Raw data'!P74-'1 Raw data'!$D74</f>
        <v>-7</v>
      </c>
      <c r="Q74" s="57">
        <v>589</v>
      </c>
      <c r="R74" s="56">
        <f>'1 Raw data'!R74-'1 Raw data'!$B74</f>
        <v>2336.4285714285716</v>
      </c>
      <c r="S74" s="57">
        <v>682</v>
      </c>
      <c r="T74" s="56">
        <f>'1 Raw data'!T74-'1 Raw data'!$D74</f>
        <v>445.42857142857144</v>
      </c>
      <c r="U74" s="122">
        <v>589</v>
      </c>
      <c r="V74" s="122">
        <f>'1 Raw data'!V74-'1 Raw data'!$B74</f>
        <v>2230.1428571428573</v>
      </c>
      <c r="W74" s="128">
        <v>682</v>
      </c>
      <c r="X74" s="122">
        <f>'1 Raw data'!X74-'1 Raw data'!$D74</f>
        <v>1423.1428571428571</v>
      </c>
    </row>
    <row r="75" spans="1:24" ht="15" x14ac:dyDescent="0.25">
      <c r="A75" s="54">
        <v>590</v>
      </c>
      <c r="B75" s="54">
        <f>'1 Raw data'!B75-'1 Raw data'!$B75</f>
        <v>0</v>
      </c>
      <c r="C75" s="54">
        <v>683</v>
      </c>
      <c r="D75" s="54">
        <f>'1 Raw data'!D75-'1 Raw data'!$D75</f>
        <v>0</v>
      </c>
      <c r="E75" s="81">
        <v>590</v>
      </c>
      <c r="F75" s="82">
        <f>'1 Raw data'!F75-'1 Raw data'!$B75</f>
        <v>373.71428571428578</v>
      </c>
      <c r="G75" s="82">
        <v>683</v>
      </c>
      <c r="H75" s="83">
        <f>'1 Raw data'!H75-'1 Raw data'!$D75</f>
        <v>1.125</v>
      </c>
      <c r="I75" s="86">
        <v>590</v>
      </c>
      <c r="J75" s="87">
        <f>'1 Raw data'!J75-'1 Raw data'!$B75</f>
        <v>709.47619047619037</v>
      </c>
      <c r="K75" s="87">
        <v>683</v>
      </c>
      <c r="L75" s="87">
        <f>'1 Raw data'!L75-'1 Raw data'!$D75</f>
        <v>895.16666666666663</v>
      </c>
      <c r="M75" s="89">
        <v>590</v>
      </c>
      <c r="N75" s="90">
        <f>'1 Raw data'!N75-'1 Raw data'!$B75</f>
        <v>2716.9761904761908</v>
      </c>
      <c r="O75" s="90">
        <v>683</v>
      </c>
      <c r="P75" s="90">
        <f>'1 Raw data'!P75-'1 Raw data'!$D75</f>
        <v>43.714285714285708</v>
      </c>
      <c r="Q75" s="57">
        <v>590</v>
      </c>
      <c r="R75" s="56">
        <f>'1 Raw data'!R75-'1 Raw data'!$B75</f>
        <v>2354.4285714285716</v>
      </c>
      <c r="S75" s="57">
        <v>683</v>
      </c>
      <c r="T75" s="56">
        <f>'1 Raw data'!T75-'1 Raw data'!$D75</f>
        <v>540.14285714285711</v>
      </c>
      <c r="U75" s="122">
        <v>590</v>
      </c>
      <c r="V75" s="122">
        <f>'1 Raw data'!V75-'1 Raw data'!$B75</f>
        <v>1972.9999999999998</v>
      </c>
      <c r="W75" s="128">
        <v>683</v>
      </c>
      <c r="X75" s="122">
        <f>'1 Raw data'!X75-'1 Raw data'!$D75</f>
        <v>1366.2857142857142</v>
      </c>
    </row>
    <row r="76" spans="1:24" ht="15" x14ac:dyDescent="0.25">
      <c r="A76" s="54">
        <v>591</v>
      </c>
      <c r="B76" s="54">
        <f>'1 Raw data'!B76-'1 Raw data'!$B76</f>
        <v>0</v>
      </c>
      <c r="C76" s="54">
        <v>684</v>
      </c>
      <c r="D76" s="54">
        <f>'1 Raw data'!D76-'1 Raw data'!$D76</f>
        <v>0</v>
      </c>
      <c r="E76" s="81">
        <v>591</v>
      </c>
      <c r="F76" s="82">
        <f>'1 Raw data'!F76-'1 Raw data'!$B76</f>
        <v>293.57142857142867</v>
      </c>
      <c r="G76" s="82">
        <v>684</v>
      </c>
      <c r="H76" s="83">
        <f>'1 Raw data'!H76-'1 Raw data'!$D76</f>
        <v>0.4107142857142847</v>
      </c>
      <c r="I76" s="86">
        <v>591</v>
      </c>
      <c r="J76" s="87">
        <f>'1 Raw data'!J76-'1 Raw data'!$B76</f>
        <v>639.83333333333326</v>
      </c>
      <c r="K76" s="87">
        <v>684</v>
      </c>
      <c r="L76" s="87">
        <f>'1 Raw data'!L76-'1 Raw data'!$D76</f>
        <v>899.11904761904771</v>
      </c>
      <c r="M76" s="89">
        <v>591</v>
      </c>
      <c r="N76" s="90">
        <f>'1 Raw data'!N76-'1 Raw data'!$B76</f>
        <v>2241</v>
      </c>
      <c r="O76" s="90">
        <v>684</v>
      </c>
      <c r="P76" s="90">
        <f>'1 Raw data'!P76-'1 Raw data'!$D76</f>
        <v>3.5714285714285694</v>
      </c>
      <c r="Q76" s="57">
        <v>591</v>
      </c>
      <c r="R76" s="56">
        <f>'1 Raw data'!R76-'1 Raw data'!$B76</f>
        <v>2397.2857142857142</v>
      </c>
      <c r="S76" s="57">
        <v>684</v>
      </c>
      <c r="T76" s="56">
        <f>'1 Raw data'!T76-'1 Raw data'!$D76</f>
        <v>458.71428571428572</v>
      </c>
      <c r="U76" s="122">
        <v>591</v>
      </c>
      <c r="V76" s="122">
        <f>'1 Raw data'!V76-'1 Raw data'!$B76</f>
        <v>2003.2857142857142</v>
      </c>
      <c r="W76" s="128">
        <v>684</v>
      </c>
      <c r="X76" s="122">
        <f>'1 Raw data'!X76-'1 Raw data'!$D76</f>
        <v>1541</v>
      </c>
    </row>
    <row r="77" spans="1:24" ht="15" x14ac:dyDescent="0.25">
      <c r="A77" s="54">
        <v>592</v>
      </c>
      <c r="B77" s="54">
        <f>'1 Raw data'!B77-'1 Raw data'!$B77</f>
        <v>0</v>
      </c>
      <c r="C77" s="54">
        <v>685</v>
      </c>
      <c r="D77" s="54">
        <f>'1 Raw data'!D77-'1 Raw data'!$D77</f>
        <v>0</v>
      </c>
      <c r="E77" s="81">
        <v>592</v>
      </c>
      <c r="F77" s="82">
        <f>'1 Raw data'!F77-'1 Raw data'!$B77</f>
        <v>317.42857142857156</v>
      </c>
      <c r="G77" s="82">
        <v>685</v>
      </c>
      <c r="H77" s="83">
        <f>'1 Raw data'!H77-'1 Raw data'!$D77</f>
        <v>24.482142857142861</v>
      </c>
      <c r="I77" s="86">
        <v>592</v>
      </c>
      <c r="J77" s="87">
        <f>'1 Raw data'!J77-'1 Raw data'!$B77</f>
        <v>758.23809523809541</v>
      </c>
      <c r="K77" s="87">
        <v>685</v>
      </c>
      <c r="L77" s="87">
        <f>'1 Raw data'!L77-'1 Raw data'!$D77</f>
        <v>763.35714285714289</v>
      </c>
      <c r="M77" s="89">
        <v>592</v>
      </c>
      <c r="N77" s="90">
        <f>'1 Raw data'!N77-'1 Raw data'!$B77</f>
        <v>2199.9047619047624</v>
      </c>
      <c r="O77" s="90">
        <v>685</v>
      </c>
      <c r="P77" s="90">
        <f>'1 Raw data'!P77-'1 Raw data'!$D77</f>
        <v>-16.428571428571423</v>
      </c>
      <c r="Q77" s="57">
        <v>592</v>
      </c>
      <c r="R77" s="56">
        <f>'1 Raw data'!R77-'1 Raw data'!$B77</f>
        <v>2260</v>
      </c>
      <c r="S77" s="57">
        <v>685</v>
      </c>
      <c r="T77" s="56">
        <f>'1 Raw data'!T77-'1 Raw data'!$D77</f>
        <v>468.85714285714289</v>
      </c>
      <c r="U77" s="122">
        <v>592</v>
      </c>
      <c r="V77" s="122">
        <f>'1 Raw data'!V77-'1 Raw data'!$B77</f>
        <v>2066</v>
      </c>
      <c r="W77" s="128">
        <v>685</v>
      </c>
      <c r="X77" s="122">
        <f>'1 Raw data'!X77-'1 Raw data'!$D77</f>
        <v>1225.7142857142858</v>
      </c>
    </row>
    <row r="78" spans="1:24" ht="15" x14ac:dyDescent="0.25">
      <c r="A78" s="54">
        <v>593</v>
      </c>
      <c r="B78" s="54">
        <f>'1 Raw data'!B78-'1 Raw data'!$B78</f>
        <v>0</v>
      </c>
      <c r="C78" s="54">
        <v>686</v>
      </c>
      <c r="D78" s="54">
        <f>'1 Raw data'!D78-'1 Raw data'!$D78</f>
        <v>0</v>
      </c>
      <c r="E78" s="81">
        <v>593</v>
      </c>
      <c r="F78" s="82">
        <f>'1 Raw data'!F78-'1 Raw data'!$B78</f>
        <v>326.42857142857133</v>
      </c>
      <c r="G78" s="82">
        <v>686</v>
      </c>
      <c r="H78" s="83">
        <f>'1 Raw data'!H78-'1 Raw data'!$D78</f>
        <v>-8.9642857142857153</v>
      </c>
      <c r="I78" s="86">
        <v>593</v>
      </c>
      <c r="J78" s="87">
        <f>'1 Raw data'!J78-'1 Raw data'!$B78</f>
        <v>791.33333333333326</v>
      </c>
      <c r="K78" s="87">
        <v>686</v>
      </c>
      <c r="L78" s="87">
        <f>'1 Raw data'!L78-'1 Raw data'!$D78</f>
        <v>891.95238095238096</v>
      </c>
      <c r="M78" s="89">
        <v>593</v>
      </c>
      <c r="N78" s="90">
        <f>'1 Raw data'!N78-'1 Raw data'!$B78</f>
        <v>2223.1666666666665</v>
      </c>
      <c r="O78" s="90">
        <v>686</v>
      </c>
      <c r="P78" s="90">
        <f>'1 Raw data'!P78-'1 Raw data'!$D78</f>
        <v>11.857142857142854</v>
      </c>
      <c r="Q78" s="57">
        <v>593</v>
      </c>
      <c r="R78" s="56">
        <f>'1 Raw data'!R78-'1 Raw data'!$B78</f>
        <v>2245.2857142857142</v>
      </c>
      <c r="S78" s="57">
        <v>686</v>
      </c>
      <c r="T78" s="56">
        <f>'1 Raw data'!T78-'1 Raw data'!$D78</f>
        <v>406.85714285714283</v>
      </c>
      <c r="U78" s="122">
        <v>593</v>
      </c>
      <c r="V78" s="122">
        <f>'1 Raw data'!V78-'1 Raw data'!$B78</f>
        <v>2071.7142857142858</v>
      </c>
      <c r="W78" s="128">
        <v>686</v>
      </c>
      <c r="X78" s="122">
        <f>'1 Raw data'!X78-'1 Raw data'!$D78</f>
        <v>1239.7142857142856</v>
      </c>
    </row>
    <row r="79" spans="1:24" ht="15" x14ac:dyDescent="0.25">
      <c r="A79" s="54">
        <v>594</v>
      </c>
      <c r="B79" s="54">
        <f>'1 Raw data'!B79-'1 Raw data'!$B79</f>
        <v>0</v>
      </c>
      <c r="C79" s="54">
        <v>687</v>
      </c>
      <c r="D79" s="54">
        <f>'1 Raw data'!D79-'1 Raw data'!$D79</f>
        <v>0</v>
      </c>
      <c r="E79" s="81">
        <v>594</v>
      </c>
      <c r="F79" s="82">
        <f>'1 Raw data'!F79-'1 Raw data'!$B79</f>
        <v>362.42857142857156</v>
      </c>
      <c r="G79" s="82">
        <v>687</v>
      </c>
      <c r="H79" s="83">
        <f>'1 Raw data'!H79-'1 Raw data'!$D79</f>
        <v>-18.071428571428569</v>
      </c>
      <c r="I79" s="86">
        <v>594</v>
      </c>
      <c r="J79" s="87">
        <f>'1 Raw data'!J79-'1 Raw data'!$B79</f>
        <v>778.71428571428578</v>
      </c>
      <c r="K79" s="87">
        <v>687</v>
      </c>
      <c r="L79" s="87">
        <f>'1 Raw data'!L79-'1 Raw data'!$D79</f>
        <v>760.59523809523807</v>
      </c>
      <c r="M79" s="89">
        <v>594</v>
      </c>
      <c r="N79" s="90">
        <f>'1 Raw data'!N79-'1 Raw data'!$B79</f>
        <v>2120.3809523809523</v>
      </c>
      <c r="O79" s="90">
        <v>687</v>
      </c>
      <c r="P79" s="90">
        <f>'1 Raw data'!P79-'1 Raw data'!$D79</f>
        <v>-20.142857142857139</v>
      </c>
      <c r="Q79" s="57">
        <v>594</v>
      </c>
      <c r="R79" s="56">
        <f>'1 Raw data'!R79-'1 Raw data'!$B79</f>
        <v>2363.1428571428573</v>
      </c>
      <c r="S79" s="57">
        <v>687</v>
      </c>
      <c r="T79" s="56">
        <f>'1 Raw data'!T79-'1 Raw data'!$D79</f>
        <v>473.71428571428578</v>
      </c>
      <c r="U79" s="122">
        <v>594</v>
      </c>
      <c r="V79" s="122">
        <f>'1 Raw data'!V79-'1 Raw data'!$B79</f>
        <v>2145.8571428571431</v>
      </c>
      <c r="W79" s="128">
        <v>687</v>
      </c>
      <c r="X79" s="122">
        <f>'1 Raw data'!X79-'1 Raw data'!$D79</f>
        <v>1197.2857142857142</v>
      </c>
    </row>
    <row r="80" spans="1:24" ht="15" x14ac:dyDescent="0.25">
      <c r="A80" s="54">
        <v>595</v>
      </c>
      <c r="B80" s="54">
        <f>'1 Raw data'!B80-'1 Raw data'!$B80</f>
        <v>0</v>
      </c>
      <c r="C80" s="54">
        <v>688</v>
      </c>
      <c r="D80" s="54">
        <f>'1 Raw data'!D80-'1 Raw data'!$D80</f>
        <v>0</v>
      </c>
      <c r="E80" s="81">
        <v>595</v>
      </c>
      <c r="F80" s="82">
        <f>'1 Raw data'!F80-'1 Raw data'!$B80</f>
        <v>278.85714285714289</v>
      </c>
      <c r="G80" s="82">
        <v>688</v>
      </c>
      <c r="H80" s="83">
        <f>'1 Raw data'!H80-'1 Raw data'!$D80</f>
        <v>1.5178571428571459</v>
      </c>
      <c r="I80" s="86">
        <v>595</v>
      </c>
      <c r="J80" s="87">
        <f>'1 Raw data'!J80-'1 Raw data'!$B80</f>
        <v>1019.8095238095236</v>
      </c>
      <c r="K80" s="87">
        <v>688</v>
      </c>
      <c r="L80" s="87">
        <f>'1 Raw data'!L80-'1 Raw data'!$D80</f>
        <v>841.64285714285711</v>
      </c>
      <c r="M80" s="89">
        <v>595</v>
      </c>
      <c r="N80" s="90">
        <f>'1 Raw data'!N80-'1 Raw data'!$B80</f>
        <v>2157.6428571428569</v>
      </c>
      <c r="O80" s="90">
        <v>688</v>
      </c>
      <c r="P80" s="90">
        <f>'1 Raw data'!P80-'1 Raw data'!$D80</f>
        <v>-5.7142857142857082</v>
      </c>
      <c r="Q80" s="57">
        <v>595</v>
      </c>
      <c r="R80" s="56">
        <f>'1 Raw data'!R80-'1 Raw data'!$B80</f>
        <v>2551.1428571428569</v>
      </c>
      <c r="S80" s="57">
        <v>688</v>
      </c>
      <c r="T80" s="56">
        <f>'1 Raw data'!T80-'1 Raw data'!$D80</f>
        <v>523.71428571428567</v>
      </c>
      <c r="U80" s="122">
        <v>595</v>
      </c>
      <c r="V80" s="122">
        <f>'1 Raw data'!V80-'1 Raw data'!$B80</f>
        <v>2118.4285714285716</v>
      </c>
      <c r="W80" s="128">
        <v>688</v>
      </c>
      <c r="X80" s="122">
        <f>'1 Raw data'!X80-'1 Raw data'!$D80</f>
        <v>1342</v>
      </c>
    </row>
    <row r="81" spans="1:24" ht="15" x14ac:dyDescent="0.25">
      <c r="A81" s="54">
        <v>596</v>
      </c>
      <c r="B81" s="54">
        <f>'1 Raw data'!B81-'1 Raw data'!$B81</f>
        <v>0</v>
      </c>
      <c r="C81" s="54">
        <v>689</v>
      </c>
      <c r="D81" s="54">
        <f>'1 Raw data'!D81-'1 Raw data'!$D81</f>
        <v>0</v>
      </c>
      <c r="E81" s="81">
        <v>596</v>
      </c>
      <c r="F81" s="82">
        <f>'1 Raw data'!F81-'1 Raw data'!$B81</f>
        <v>146.71428571428555</v>
      </c>
      <c r="G81" s="82">
        <v>689</v>
      </c>
      <c r="H81" s="83">
        <f>'1 Raw data'!H81-'1 Raw data'!$D81</f>
        <v>27.446428571428569</v>
      </c>
      <c r="I81" s="86">
        <v>596</v>
      </c>
      <c r="J81" s="87">
        <f>'1 Raw data'!J81-'1 Raw data'!$B81</f>
        <v>953.26190476190459</v>
      </c>
      <c r="K81" s="87">
        <v>689</v>
      </c>
      <c r="L81" s="87">
        <f>'1 Raw data'!L81-'1 Raw data'!$D81</f>
        <v>794.23809523809518</v>
      </c>
      <c r="M81" s="89">
        <v>596</v>
      </c>
      <c r="N81" s="90">
        <f>'1 Raw data'!N81-'1 Raw data'!$B81</f>
        <v>1957.2619047619048</v>
      </c>
      <c r="O81" s="90">
        <v>689</v>
      </c>
      <c r="P81" s="90">
        <f>'1 Raw data'!P81-'1 Raw data'!$D81</f>
        <v>12.428571428571423</v>
      </c>
      <c r="Q81" s="57">
        <v>596</v>
      </c>
      <c r="R81" s="56">
        <f>'1 Raw data'!R81-'1 Raw data'!$B81</f>
        <v>2597.5714285714284</v>
      </c>
      <c r="S81" s="57">
        <v>689</v>
      </c>
      <c r="T81" s="56">
        <f>'1 Raw data'!T81-'1 Raw data'!$D81</f>
        <v>447.14285714285711</v>
      </c>
      <c r="U81" s="122">
        <v>596</v>
      </c>
      <c r="V81" s="122">
        <f>'1 Raw data'!V81-'1 Raw data'!$B81</f>
        <v>2211.8571428571431</v>
      </c>
      <c r="W81" s="128">
        <v>689</v>
      </c>
      <c r="X81" s="122">
        <f>'1 Raw data'!X81-'1 Raw data'!$D81</f>
        <v>1191.4285714285716</v>
      </c>
    </row>
    <row r="82" spans="1:24" ht="15" x14ac:dyDescent="0.25">
      <c r="A82" s="54">
        <v>597</v>
      </c>
      <c r="B82" s="54">
        <f>'1 Raw data'!B82-'1 Raw data'!$B82</f>
        <v>0</v>
      </c>
      <c r="C82" s="54">
        <v>690</v>
      </c>
      <c r="D82" s="54">
        <f>'1 Raw data'!D82-'1 Raw data'!$D82</f>
        <v>0</v>
      </c>
      <c r="E82" s="81">
        <v>597</v>
      </c>
      <c r="F82" s="82">
        <f>'1 Raw data'!F82-'1 Raw data'!$B82</f>
        <v>252.42857142857156</v>
      </c>
      <c r="G82" s="82">
        <v>690</v>
      </c>
      <c r="H82" s="83">
        <f>'1 Raw data'!H82-'1 Raw data'!$D82</f>
        <v>8.25</v>
      </c>
      <c r="I82" s="86">
        <v>597</v>
      </c>
      <c r="J82" s="87">
        <f>'1 Raw data'!J82-'1 Raw data'!$B82</f>
        <v>980.07142857142867</v>
      </c>
      <c r="K82" s="87">
        <v>690</v>
      </c>
      <c r="L82" s="87">
        <f>'1 Raw data'!L82-'1 Raw data'!$D82</f>
        <v>744.16666666666663</v>
      </c>
      <c r="M82" s="89">
        <v>597</v>
      </c>
      <c r="N82" s="90">
        <f>'1 Raw data'!N82-'1 Raw data'!$B82</f>
        <v>1769.4047619047622</v>
      </c>
      <c r="O82" s="90">
        <v>690</v>
      </c>
      <c r="P82" s="90">
        <f>'1 Raw data'!P82-'1 Raw data'!$D82</f>
        <v>52</v>
      </c>
      <c r="Q82" s="57">
        <v>597</v>
      </c>
      <c r="R82" s="56">
        <f>'1 Raw data'!R82-'1 Raw data'!$B82</f>
        <v>2501.8571428571431</v>
      </c>
      <c r="S82" s="57">
        <v>690</v>
      </c>
      <c r="T82" s="56">
        <f>'1 Raw data'!T82-'1 Raw data'!$D82</f>
        <v>427.14285714285717</v>
      </c>
      <c r="U82" s="122">
        <v>597</v>
      </c>
      <c r="V82" s="122">
        <f>'1 Raw data'!V82-'1 Raw data'!$B82</f>
        <v>2361.8571428571431</v>
      </c>
      <c r="W82" s="128">
        <v>690</v>
      </c>
      <c r="X82" s="122">
        <f>'1 Raw data'!X82-'1 Raw data'!$D82</f>
        <v>1143.8571428571429</v>
      </c>
    </row>
    <row r="83" spans="1:24" ht="15" x14ac:dyDescent="0.25">
      <c r="A83" s="54">
        <v>598</v>
      </c>
      <c r="B83" s="54">
        <f>'1 Raw data'!B83-'1 Raw data'!$B83</f>
        <v>0</v>
      </c>
      <c r="C83" s="54">
        <v>691</v>
      </c>
      <c r="D83" s="54">
        <f>'1 Raw data'!D83-'1 Raw data'!$D83</f>
        <v>0</v>
      </c>
      <c r="E83" s="81">
        <v>598</v>
      </c>
      <c r="F83" s="82">
        <f>'1 Raw data'!F83-'1 Raw data'!$B83</f>
        <v>192.28571428571433</v>
      </c>
      <c r="G83" s="82">
        <v>691</v>
      </c>
      <c r="H83" s="83">
        <f>'1 Raw data'!H83-'1 Raw data'!$D83</f>
        <v>23.642857142857142</v>
      </c>
      <c r="I83" s="86">
        <v>598</v>
      </c>
      <c r="J83" s="87">
        <f>'1 Raw data'!J83-'1 Raw data'!$B83</f>
        <v>995.21428571428567</v>
      </c>
      <c r="K83" s="87">
        <v>691</v>
      </c>
      <c r="L83" s="87">
        <f>'1 Raw data'!L83-'1 Raw data'!$D83</f>
        <v>735.64285714285711</v>
      </c>
      <c r="M83" s="89">
        <v>598</v>
      </c>
      <c r="N83" s="90">
        <f>'1 Raw data'!N83-'1 Raw data'!$B83</f>
        <v>1836.5476190476193</v>
      </c>
      <c r="O83" s="90">
        <v>691</v>
      </c>
      <c r="P83" s="90">
        <f>'1 Raw data'!P83-'1 Raw data'!$D83</f>
        <v>25.714285714285712</v>
      </c>
      <c r="Q83" s="57">
        <v>598</v>
      </c>
      <c r="R83" s="56">
        <f>'1 Raw data'!R83-'1 Raw data'!$B83</f>
        <v>2447.5714285714284</v>
      </c>
      <c r="S83" s="57">
        <v>691</v>
      </c>
      <c r="T83" s="56">
        <f>'1 Raw data'!T83-'1 Raw data'!$D83</f>
        <v>460.57142857142861</v>
      </c>
      <c r="U83" s="122">
        <v>598</v>
      </c>
      <c r="V83" s="122">
        <f>'1 Raw data'!V83-'1 Raw data'!$B83</f>
        <v>2245.1428571428573</v>
      </c>
      <c r="W83" s="128">
        <v>691</v>
      </c>
      <c r="X83" s="122">
        <f>'1 Raw data'!X83-'1 Raw data'!$D83</f>
        <v>1159</v>
      </c>
    </row>
    <row r="84" spans="1:24" ht="15" x14ac:dyDescent="0.25">
      <c r="A84" s="54">
        <v>599</v>
      </c>
      <c r="B84" s="54">
        <f>'1 Raw data'!B84-'1 Raw data'!$B84</f>
        <v>0</v>
      </c>
      <c r="C84" s="54">
        <v>692</v>
      </c>
      <c r="D84" s="54">
        <f>'1 Raw data'!D84-'1 Raw data'!$D84</f>
        <v>0</v>
      </c>
      <c r="E84" s="81">
        <v>599</v>
      </c>
      <c r="F84" s="82">
        <f>'1 Raw data'!F84-'1 Raw data'!$B84</f>
        <v>426</v>
      </c>
      <c r="G84" s="82">
        <v>692</v>
      </c>
      <c r="H84" s="83">
        <f>'1 Raw data'!H84-'1 Raw data'!$D84</f>
        <v>-15.5</v>
      </c>
      <c r="I84" s="86">
        <v>599</v>
      </c>
      <c r="J84" s="87">
        <f>'1 Raw data'!J84-'1 Raw data'!$B84</f>
        <v>1255.9761904761906</v>
      </c>
      <c r="K84" s="87">
        <v>692</v>
      </c>
      <c r="L84" s="87">
        <f>'1 Raw data'!L84-'1 Raw data'!$D84</f>
        <v>665.66666666666663</v>
      </c>
      <c r="M84" s="89">
        <v>599</v>
      </c>
      <c r="N84" s="90">
        <f>'1 Raw data'!N84-'1 Raw data'!$B84</f>
        <v>1835.3095238095236</v>
      </c>
      <c r="O84" s="90">
        <v>692</v>
      </c>
      <c r="P84" s="90">
        <f>'1 Raw data'!P84-'1 Raw data'!$D84</f>
        <v>-11.285714285714285</v>
      </c>
      <c r="Q84" s="57">
        <v>599</v>
      </c>
      <c r="R84" s="56">
        <f>'1 Raw data'!R84-'1 Raw data'!$B84</f>
        <v>2457.7142857142853</v>
      </c>
      <c r="S84" s="57">
        <v>692</v>
      </c>
      <c r="T84" s="56">
        <f>'1 Raw data'!T84-'1 Raw data'!$D84</f>
        <v>354</v>
      </c>
      <c r="U84" s="122">
        <v>599</v>
      </c>
      <c r="V84" s="122">
        <f>'1 Raw data'!V84-'1 Raw data'!$B84</f>
        <v>2349.5714285714284</v>
      </c>
      <c r="W84" s="128">
        <v>692</v>
      </c>
      <c r="X84" s="122">
        <f>'1 Raw data'!X84-'1 Raw data'!$D84</f>
        <v>1126.5714285714287</v>
      </c>
    </row>
    <row r="85" spans="1:24" ht="15" x14ac:dyDescent="0.25">
      <c r="A85" s="54">
        <v>600</v>
      </c>
      <c r="B85" s="54">
        <f>'1 Raw data'!B85-'1 Raw data'!$B85</f>
        <v>0</v>
      </c>
      <c r="C85" s="54">
        <v>693</v>
      </c>
      <c r="D85" s="54">
        <f>'1 Raw data'!D85-'1 Raw data'!$D85</f>
        <v>0</v>
      </c>
      <c r="E85" s="81">
        <v>600</v>
      </c>
      <c r="F85" s="82">
        <f>'1 Raw data'!F85-'1 Raw data'!$B85</f>
        <v>271.14285714285722</v>
      </c>
      <c r="G85" s="82">
        <v>693</v>
      </c>
      <c r="H85" s="83">
        <f>'1 Raw data'!H85-'1 Raw data'!$D85</f>
        <v>10.25</v>
      </c>
      <c r="I85" s="86">
        <v>600</v>
      </c>
      <c r="J85" s="87">
        <f>'1 Raw data'!J85-'1 Raw data'!$B85</f>
        <v>911.07142857142856</v>
      </c>
      <c r="K85" s="87">
        <v>693</v>
      </c>
      <c r="L85" s="87">
        <f>'1 Raw data'!L85-'1 Raw data'!$D85</f>
        <v>700.66666666666663</v>
      </c>
      <c r="M85" s="89">
        <v>600</v>
      </c>
      <c r="N85" s="90">
        <f>'1 Raw data'!N85-'1 Raw data'!$B85</f>
        <v>1729.4047619047619</v>
      </c>
      <c r="O85" s="90">
        <v>693</v>
      </c>
      <c r="P85" s="90">
        <f>'1 Raw data'!P85-'1 Raw data'!$D85</f>
        <v>-3.2857142857142847</v>
      </c>
      <c r="Q85" s="57">
        <v>600</v>
      </c>
      <c r="R85" s="56">
        <f>'1 Raw data'!R85-'1 Raw data'!$B85</f>
        <v>2372.7142857142858</v>
      </c>
      <c r="S85" s="57">
        <v>693</v>
      </c>
      <c r="T85" s="56">
        <f>'1 Raw data'!T85-'1 Raw data'!$D85</f>
        <v>376</v>
      </c>
      <c r="U85" s="122">
        <v>600</v>
      </c>
      <c r="V85" s="122">
        <f>'1 Raw data'!V85-'1 Raw data'!$B85</f>
        <v>2213</v>
      </c>
      <c r="W85" s="128">
        <v>693</v>
      </c>
      <c r="X85" s="122">
        <f>'1 Raw data'!X85-'1 Raw data'!$D85</f>
        <v>989.85714285714289</v>
      </c>
    </row>
    <row r="86" spans="1:24" ht="15" x14ac:dyDescent="0.25">
      <c r="A86" s="54">
        <v>601</v>
      </c>
      <c r="B86" s="54">
        <f>'1 Raw data'!B86-'1 Raw data'!$B86</f>
        <v>0</v>
      </c>
      <c r="C86" s="54">
        <v>694</v>
      </c>
      <c r="D86" s="54">
        <f>'1 Raw data'!D86-'1 Raw data'!$D86</f>
        <v>0</v>
      </c>
      <c r="E86" s="81">
        <v>601</v>
      </c>
      <c r="F86" s="82">
        <f>'1 Raw data'!F86-'1 Raw data'!$B86</f>
        <v>230.57142857142856</v>
      </c>
      <c r="G86" s="82">
        <v>694</v>
      </c>
      <c r="H86" s="83">
        <f>'1 Raw data'!H86-'1 Raw data'!$D86</f>
        <v>-16.767857142857139</v>
      </c>
      <c r="I86" s="86">
        <v>601</v>
      </c>
      <c r="J86" s="87">
        <f>'1 Raw data'!J86-'1 Raw data'!$B86</f>
        <v>1056.2142857142858</v>
      </c>
      <c r="K86" s="87">
        <v>694</v>
      </c>
      <c r="L86" s="87">
        <f>'1 Raw data'!L86-'1 Raw data'!$D86</f>
        <v>736.35714285714289</v>
      </c>
      <c r="M86" s="89">
        <v>601</v>
      </c>
      <c r="N86" s="90">
        <f>'1 Raw data'!N86-'1 Raw data'!$B86</f>
        <v>1610.7142857142858</v>
      </c>
      <c r="O86" s="90">
        <v>694</v>
      </c>
      <c r="P86" s="90">
        <f>'1 Raw data'!P86-'1 Raw data'!$D86</f>
        <v>-23.142857142857139</v>
      </c>
      <c r="Q86" s="57">
        <v>601</v>
      </c>
      <c r="R86" s="56">
        <f>'1 Raw data'!R86-'1 Raw data'!$B86</f>
        <v>2527.2857142857142</v>
      </c>
      <c r="S86" s="57">
        <v>694</v>
      </c>
      <c r="T86" s="56">
        <f>'1 Raw data'!T86-'1 Raw data'!$D86</f>
        <v>341.71428571428567</v>
      </c>
      <c r="U86" s="122">
        <v>601</v>
      </c>
      <c r="V86" s="122">
        <f>'1 Raw data'!V86-'1 Raw data'!$B86</f>
        <v>2183.2857142857142</v>
      </c>
      <c r="W86" s="128">
        <v>694</v>
      </c>
      <c r="X86" s="122">
        <f>'1 Raw data'!X86-'1 Raw data'!$D86</f>
        <v>1102.7142857142858</v>
      </c>
    </row>
    <row r="87" spans="1:24" ht="15" x14ac:dyDescent="0.25">
      <c r="A87" s="54">
        <v>602</v>
      </c>
      <c r="B87" s="54">
        <f>'1 Raw data'!B87-'1 Raw data'!$B87</f>
        <v>0</v>
      </c>
      <c r="C87" s="54">
        <v>695</v>
      </c>
      <c r="D87" s="54">
        <f>'1 Raw data'!D87-'1 Raw data'!$D87</f>
        <v>0</v>
      </c>
      <c r="E87" s="81">
        <v>602</v>
      </c>
      <c r="F87" s="82">
        <f>'1 Raw data'!F87-'1 Raw data'!$B87</f>
        <v>198.42857142857144</v>
      </c>
      <c r="G87" s="82">
        <v>695</v>
      </c>
      <c r="H87" s="83">
        <f>'1 Raw data'!H87-'1 Raw data'!$D87</f>
        <v>-61.160714285714292</v>
      </c>
      <c r="I87" s="86">
        <v>602</v>
      </c>
      <c r="J87" s="87">
        <f>'1 Raw data'!J87-'1 Raw data'!$B87</f>
        <v>1109.238095238095</v>
      </c>
      <c r="K87" s="87">
        <v>695</v>
      </c>
      <c r="L87" s="87">
        <f>'1 Raw data'!L87-'1 Raw data'!$D87</f>
        <v>754.38095238095229</v>
      </c>
      <c r="M87" s="89">
        <v>602</v>
      </c>
      <c r="N87" s="90">
        <f>'1 Raw data'!N87-'1 Raw data'!$B87</f>
        <v>1533.5714285714284</v>
      </c>
      <c r="O87" s="90">
        <v>695</v>
      </c>
      <c r="P87" s="90">
        <f>'1 Raw data'!P87-'1 Raw data'!$D87</f>
        <v>-40.000000000000007</v>
      </c>
      <c r="Q87" s="57">
        <v>602</v>
      </c>
      <c r="R87" s="56">
        <f>'1 Raw data'!R87-'1 Raw data'!$B87</f>
        <v>2492.2857142857142</v>
      </c>
      <c r="S87" s="57">
        <v>695</v>
      </c>
      <c r="T87" s="56">
        <f>'1 Raw data'!T87-'1 Raw data'!$D87</f>
        <v>400</v>
      </c>
      <c r="U87" s="122">
        <v>602</v>
      </c>
      <c r="V87" s="122">
        <f>'1 Raw data'!V87-'1 Raw data'!$B87</f>
        <v>2315</v>
      </c>
      <c r="W87" s="128">
        <v>695</v>
      </c>
      <c r="X87" s="122">
        <f>'1 Raw data'!X87-'1 Raw data'!$D87</f>
        <v>1025.2857142857144</v>
      </c>
    </row>
    <row r="88" spans="1:24" ht="15" x14ac:dyDescent="0.25">
      <c r="A88" s="54">
        <v>603</v>
      </c>
      <c r="B88" s="54">
        <f>'1 Raw data'!B88-'1 Raw data'!$B88</f>
        <v>0</v>
      </c>
      <c r="C88" s="54">
        <v>696</v>
      </c>
      <c r="D88" s="54">
        <f>'1 Raw data'!D88-'1 Raw data'!$D88</f>
        <v>0</v>
      </c>
      <c r="E88" s="81">
        <v>603</v>
      </c>
      <c r="F88" s="82">
        <f>'1 Raw data'!F88-'1 Raw data'!$B88</f>
        <v>240</v>
      </c>
      <c r="G88" s="82">
        <v>696</v>
      </c>
      <c r="H88" s="83">
        <f>'1 Raw data'!H88-'1 Raw data'!$D88</f>
        <v>17.375</v>
      </c>
      <c r="I88" s="86">
        <v>603</v>
      </c>
      <c r="J88" s="87">
        <f>'1 Raw data'!J88-'1 Raw data'!$B88</f>
        <v>984.35714285714289</v>
      </c>
      <c r="K88" s="87">
        <v>696</v>
      </c>
      <c r="L88" s="87">
        <f>'1 Raw data'!L88-'1 Raw data'!$D88</f>
        <v>759.5</v>
      </c>
      <c r="M88" s="89">
        <v>603</v>
      </c>
      <c r="N88" s="90">
        <f>'1 Raw data'!N88-'1 Raw data'!$B88</f>
        <v>1381.5238095238094</v>
      </c>
      <c r="O88" s="90">
        <v>696</v>
      </c>
      <c r="P88" s="90">
        <f>'1 Raw data'!P88-'1 Raw data'!$D88</f>
        <v>53.857142857142861</v>
      </c>
      <c r="Q88" s="57">
        <v>603</v>
      </c>
      <c r="R88" s="56">
        <f>'1 Raw data'!R88-'1 Raw data'!$B88</f>
        <v>2469.7142857142853</v>
      </c>
      <c r="S88" s="57">
        <v>696</v>
      </c>
      <c r="T88" s="56">
        <f>'1 Raw data'!T88-'1 Raw data'!$D88</f>
        <v>316.71428571428572</v>
      </c>
      <c r="U88" s="122">
        <v>603</v>
      </c>
      <c r="V88" s="122">
        <f>'1 Raw data'!V88-'1 Raw data'!$B88</f>
        <v>2433.2857142857147</v>
      </c>
      <c r="W88" s="128">
        <v>696</v>
      </c>
      <c r="X88" s="122">
        <f>'1 Raw data'!X88-'1 Raw data'!$D88</f>
        <v>1074.1428571428571</v>
      </c>
    </row>
    <row r="89" spans="1:24" ht="15" x14ac:dyDescent="0.25">
      <c r="A89" s="54">
        <v>604</v>
      </c>
      <c r="B89" s="54">
        <f>'1 Raw data'!B89-'1 Raw data'!$B89</f>
        <v>0</v>
      </c>
      <c r="C89" s="54">
        <v>697</v>
      </c>
      <c r="D89" s="54">
        <f>'1 Raw data'!D89-'1 Raw data'!$D89</f>
        <v>0</v>
      </c>
      <c r="E89" s="81">
        <v>604</v>
      </c>
      <c r="F89" s="82">
        <f>'1 Raw data'!F89-'1 Raw data'!$B89</f>
        <v>375.85714285714289</v>
      </c>
      <c r="G89" s="82">
        <v>697</v>
      </c>
      <c r="H89" s="83">
        <f>'1 Raw data'!H89-'1 Raw data'!$D89</f>
        <v>40.821428571428569</v>
      </c>
      <c r="I89" s="86">
        <v>604</v>
      </c>
      <c r="J89" s="87">
        <f>'1 Raw data'!J89-'1 Raw data'!$B89</f>
        <v>1244.6904761904761</v>
      </c>
      <c r="K89" s="87">
        <v>697</v>
      </c>
      <c r="L89" s="87">
        <f>'1 Raw data'!L89-'1 Raw data'!$D89</f>
        <v>697.23809523809518</v>
      </c>
      <c r="M89" s="89">
        <v>604</v>
      </c>
      <c r="N89" s="90">
        <f>'1 Raw data'!N89-'1 Raw data'!$B89</f>
        <v>1677.1904761904764</v>
      </c>
      <c r="O89" s="90">
        <v>697</v>
      </c>
      <c r="P89" s="90">
        <f>'1 Raw data'!P89-'1 Raw data'!$D89</f>
        <v>60.857142857142861</v>
      </c>
      <c r="Q89" s="57">
        <v>604</v>
      </c>
      <c r="R89" s="56">
        <f>'1 Raw data'!R89-'1 Raw data'!$B89</f>
        <v>2554.1428571428569</v>
      </c>
      <c r="S89" s="57">
        <v>697</v>
      </c>
      <c r="T89" s="56">
        <f>'1 Raw data'!T89-'1 Raw data'!$D89</f>
        <v>416.85714285714283</v>
      </c>
      <c r="U89" s="122">
        <v>604</v>
      </c>
      <c r="V89" s="122">
        <f>'1 Raw data'!V89-'1 Raw data'!$B89</f>
        <v>2353.2857142857147</v>
      </c>
      <c r="W89" s="128">
        <v>697</v>
      </c>
      <c r="X89" s="122">
        <f>'1 Raw data'!X89-'1 Raw data'!$D89</f>
        <v>1001.1428571428572</v>
      </c>
    </row>
    <row r="90" spans="1:24" ht="15" x14ac:dyDescent="0.25">
      <c r="A90" s="54">
        <v>605</v>
      </c>
      <c r="B90" s="54">
        <f>'1 Raw data'!B90-'1 Raw data'!$B90</f>
        <v>0</v>
      </c>
      <c r="C90" s="54">
        <v>698</v>
      </c>
      <c r="D90" s="54">
        <f>'1 Raw data'!D90-'1 Raw data'!$D90</f>
        <v>0</v>
      </c>
      <c r="E90" s="81">
        <v>605</v>
      </c>
      <c r="F90" s="82">
        <f>'1 Raw data'!F90-'1 Raw data'!$B90</f>
        <v>121</v>
      </c>
      <c r="G90" s="82">
        <v>698</v>
      </c>
      <c r="H90" s="83">
        <f>'1 Raw data'!H90-'1 Raw data'!$D90</f>
        <v>-4.6785714285714306</v>
      </c>
      <c r="I90" s="86">
        <v>605</v>
      </c>
      <c r="J90" s="87">
        <f>'1 Raw data'!J90-'1 Raw data'!$B90</f>
        <v>901.64285714285711</v>
      </c>
      <c r="K90" s="87">
        <v>698</v>
      </c>
      <c r="L90" s="87">
        <f>'1 Raw data'!L90-'1 Raw data'!$D90</f>
        <v>788.73809523809518</v>
      </c>
      <c r="M90" s="89">
        <v>605</v>
      </c>
      <c r="N90" s="90">
        <f>'1 Raw data'!N90-'1 Raw data'!$B90</f>
        <v>1344.3095238095236</v>
      </c>
      <c r="O90" s="90">
        <v>698</v>
      </c>
      <c r="P90" s="90">
        <f>'1 Raw data'!P90-'1 Raw data'!$D90</f>
        <v>3.1428571428571388</v>
      </c>
      <c r="Q90" s="57">
        <v>605</v>
      </c>
      <c r="R90" s="56">
        <f>'1 Raw data'!R90-'1 Raw data'!$B90</f>
        <v>2348.4285714285716</v>
      </c>
      <c r="S90" s="57">
        <v>698</v>
      </c>
      <c r="T90" s="56">
        <f>'1 Raw data'!T90-'1 Raw data'!$D90</f>
        <v>350.14285714285711</v>
      </c>
      <c r="U90" s="122">
        <v>605</v>
      </c>
      <c r="V90" s="122">
        <f>'1 Raw data'!V90-'1 Raw data'!$B90</f>
        <v>2198.1428571428569</v>
      </c>
      <c r="W90" s="128">
        <v>698</v>
      </c>
      <c r="X90" s="122">
        <f>'1 Raw data'!X90-'1 Raw data'!$D90</f>
        <v>988.85714285714278</v>
      </c>
    </row>
    <row r="91" spans="1:24" ht="15" x14ac:dyDescent="0.25">
      <c r="A91" s="54">
        <v>606</v>
      </c>
      <c r="B91" s="54">
        <f>'1 Raw data'!B91-'1 Raw data'!$B91</f>
        <v>0</v>
      </c>
      <c r="C91" s="54">
        <v>699</v>
      </c>
      <c r="D91" s="54">
        <f>'1 Raw data'!D91-'1 Raw data'!$D91</f>
        <v>0</v>
      </c>
      <c r="E91" s="81">
        <v>606</v>
      </c>
      <c r="F91" s="82">
        <f>'1 Raw data'!F91-'1 Raw data'!$B91</f>
        <v>210.71428571428567</v>
      </c>
      <c r="G91" s="82">
        <v>699</v>
      </c>
      <c r="H91" s="83">
        <f>'1 Raw data'!H91-'1 Raw data'!$D91</f>
        <v>-4.0178571428571459</v>
      </c>
      <c r="I91" s="86">
        <v>606</v>
      </c>
      <c r="J91" s="87">
        <f>'1 Raw data'!J91-'1 Raw data'!$B91</f>
        <v>1155.5476190476188</v>
      </c>
      <c r="K91" s="87">
        <v>699</v>
      </c>
      <c r="L91" s="87">
        <f>'1 Raw data'!L91-'1 Raw data'!$D91</f>
        <v>604.35714285714289</v>
      </c>
      <c r="M91" s="89">
        <v>606</v>
      </c>
      <c r="N91" s="90">
        <f>'1 Raw data'!N91-'1 Raw data'!$B91</f>
        <v>1410.2142857142858</v>
      </c>
      <c r="O91" s="90">
        <v>699</v>
      </c>
      <c r="P91" s="90">
        <f>'1 Raw data'!P91-'1 Raw data'!$D91</f>
        <v>7.7142857142857082</v>
      </c>
      <c r="Q91" s="57">
        <v>606</v>
      </c>
      <c r="R91" s="56">
        <f>'1 Raw data'!R91-'1 Raw data'!$B91</f>
        <v>2541.4285714285716</v>
      </c>
      <c r="S91" s="57">
        <v>699</v>
      </c>
      <c r="T91" s="56">
        <f>'1 Raw data'!T91-'1 Raw data'!$D91</f>
        <v>259</v>
      </c>
      <c r="U91" s="122">
        <v>606</v>
      </c>
      <c r="V91" s="122">
        <f>'1 Raw data'!V91-'1 Raw data'!$B91</f>
        <v>2341.7142857142858</v>
      </c>
      <c r="W91" s="128">
        <v>699</v>
      </c>
      <c r="X91" s="122">
        <f>'1 Raw data'!X91-'1 Raw data'!$D91</f>
        <v>972.71428571428578</v>
      </c>
    </row>
    <row r="92" spans="1:24" ht="15" x14ac:dyDescent="0.25">
      <c r="A92" s="54">
        <v>607</v>
      </c>
      <c r="B92" s="54">
        <f>'1 Raw data'!B92-'1 Raw data'!$B92</f>
        <v>0</v>
      </c>
      <c r="C92" s="54">
        <v>700</v>
      </c>
      <c r="D92" s="54">
        <f>'1 Raw data'!D92-'1 Raw data'!$D92</f>
        <v>0</v>
      </c>
      <c r="E92" s="81">
        <v>607</v>
      </c>
      <c r="F92" s="82">
        <f>'1 Raw data'!F92-'1 Raw data'!$B92</f>
        <v>291.28571428571433</v>
      </c>
      <c r="G92" s="82">
        <v>700</v>
      </c>
      <c r="H92" s="83">
        <f>'1 Raw data'!H92-'1 Raw data'!$D92</f>
        <v>9.375</v>
      </c>
      <c r="I92" s="86">
        <v>607</v>
      </c>
      <c r="J92" s="87">
        <f>'1 Raw data'!J92-'1 Raw data'!$B92</f>
        <v>1307.7857142857142</v>
      </c>
      <c r="K92" s="87">
        <v>700</v>
      </c>
      <c r="L92" s="87">
        <f>'1 Raw data'!L92-'1 Raw data'!$D92</f>
        <v>653</v>
      </c>
      <c r="M92" s="89">
        <v>607</v>
      </c>
      <c r="N92" s="90">
        <f>'1 Raw data'!N92-'1 Raw data'!$B92</f>
        <v>1645.7857142857142</v>
      </c>
      <c r="O92" s="90">
        <v>700</v>
      </c>
      <c r="P92" s="90">
        <f>'1 Raw data'!P92-'1 Raw data'!$D92</f>
        <v>13.714285714285715</v>
      </c>
      <c r="Q92" s="57">
        <v>607</v>
      </c>
      <c r="R92" s="56">
        <f>'1 Raw data'!R92-'1 Raw data'!$B92</f>
        <v>2453.2857142857142</v>
      </c>
      <c r="S92" s="57">
        <v>700</v>
      </c>
      <c r="T92" s="56">
        <f>'1 Raw data'!T92-'1 Raw data'!$D92</f>
        <v>353.57142857142856</v>
      </c>
      <c r="U92" s="122">
        <v>607</v>
      </c>
      <c r="V92" s="122">
        <f>'1 Raw data'!V92-'1 Raw data'!$B92</f>
        <v>2567.1428571428569</v>
      </c>
      <c r="W92" s="128">
        <v>700</v>
      </c>
      <c r="X92" s="122">
        <f>'1 Raw data'!X92-'1 Raw data'!$D92</f>
        <v>889.71428571428567</v>
      </c>
    </row>
    <row r="93" spans="1:24" ht="15" x14ac:dyDescent="0.25">
      <c r="A93" s="54">
        <v>608</v>
      </c>
      <c r="B93" s="54">
        <f>'1 Raw data'!B93-'1 Raw data'!$B93</f>
        <v>0</v>
      </c>
      <c r="C93" s="54"/>
      <c r="D93" s="54"/>
      <c r="E93" s="81">
        <v>608</v>
      </c>
      <c r="F93" s="82">
        <f>'1 Raw data'!F93-'1 Raw data'!$B93</f>
        <v>376</v>
      </c>
      <c r="G93" s="82"/>
      <c r="H93" s="82"/>
      <c r="I93" s="86">
        <v>608</v>
      </c>
      <c r="J93" s="87">
        <f>'1 Raw data'!J93-'1 Raw data'!$B93</f>
        <v>1343.2142857142858</v>
      </c>
      <c r="K93" s="87"/>
      <c r="L93" s="87"/>
      <c r="M93" s="89">
        <v>608</v>
      </c>
      <c r="N93" s="90">
        <f>'1 Raw data'!N93-'1 Raw data'!$B93</f>
        <v>1314.3809523809523</v>
      </c>
      <c r="O93" s="90"/>
      <c r="Q93" s="57">
        <v>608</v>
      </c>
      <c r="R93" s="56">
        <f>'1 Raw data'!R93-'1 Raw data'!$B93</f>
        <v>2329.7142857142858</v>
      </c>
      <c r="T93" s="56"/>
      <c r="U93" s="122">
        <v>608</v>
      </c>
      <c r="V93" s="122">
        <f>'1 Raw data'!V93-'1 Raw data'!$B93</f>
        <v>2532</v>
      </c>
      <c r="W93" s="128"/>
    </row>
    <row r="94" spans="1:24" ht="15" x14ac:dyDescent="0.25">
      <c r="A94" s="54">
        <v>609</v>
      </c>
      <c r="B94" s="54">
        <f>'1 Raw data'!B94-'1 Raw data'!$B94</f>
        <v>0</v>
      </c>
      <c r="C94" s="54"/>
      <c r="D94" s="54"/>
      <c r="E94" s="81">
        <v>609</v>
      </c>
      <c r="F94" s="82">
        <f>'1 Raw data'!F94-'1 Raw data'!$B94</f>
        <v>360.85714285714289</v>
      </c>
      <c r="G94" s="82"/>
      <c r="H94" s="82"/>
      <c r="I94" s="86">
        <v>609</v>
      </c>
      <c r="J94" s="87">
        <f>'1 Raw data'!J94-'1 Raw data'!$B94</f>
        <v>1207</v>
      </c>
      <c r="K94" s="87"/>
      <c r="L94" s="87"/>
      <c r="M94" s="89">
        <v>609</v>
      </c>
      <c r="N94" s="90">
        <f>'1 Raw data'!N94-'1 Raw data'!$B94</f>
        <v>1310.5</v>
      </c>
      <c r="O94" s="90"/>
      <c r="Q94" s="57">
        <v>609</v>
      </c>
      <c r="R94" s="56">
        <f>'1 Raw data'!R94-'1 Raw data'!$B94</f>
        <v>2602.2857142857142</v>
      </c>
      <c r="T94" s="56"/>
      <c r="U94" s="122">
        <v>609</v>
      </c>
      <c r="V94" s="122">
        <f>'1 Raw data'!V94-'1 Raw data'!$B94</f>
        <v>2569.7142857142858</v>
      </c>
      <c r="W94" s="128"/>
    </row>
    <row r="95" spans="1:24" ht="15" x14ac:dyDescent="0.25">
      <c r="A95" s="54">
        <v>610</v>
      </c>
      <c r="B95" s="54">
        <f>'1 Raw data'!B95-'1 Raw data'!$B95</f>
        <v>0</v>
      </c>
      <c r="C95" s="54"/>
      <c r="D95" s="54"/>
      <c r="E95" s="81">
        <v>610</v>
      </c>
      <c r="F95" s="82">
        <f>'1 Raw data'!F95-'1 Raw data'!$B95</f>
        <v>251.28571428571428</v>
      </c>
      <c r="G95" s="82"/>
      <c r="H95" s="82"/>
      <c r="I95" s="86">
        <v>610</v>
      </c>
      <c r="J95" s="87">
        <f>'1 Raw data'!J95-'1 Raw data'!$B95</f>
        <v>1132.3571428571429</v>
      </c>
      <c r="K95" s="87"/>
      <c r="L95" s="87"/>
      <c r="M95" s="89">
        <v>610</v>
      </c>
      <c r="N95" s="90">
        <f>'1 Raw data'!N95-'1 Raw data'!$B95</f>
        <v>1182.1904761904761</v>
      </c>
      <c r="O95" s="90"/>
      <c r="Q95" s="57">
        <v>610</v>
      </c>
      <c r="R95" s="56">
        <f>'1 Raw data'!R95-'1 Raw data'!$B95</f>
        <v>2646.5714285714284</v>
      </c>
      <c r="T95" s="56"/>
      <c r="U95" s="122">
        <v>610</v>
      </c>
      <c r="V95" s="122">
        <f>'1 Raw data'!V95-'1 Raw data'!$B95</f>
        <v>2262.5714285714284</v>
      </c>
      <c r="W95" s="128"/>
    </row>
    <row r="96" spans="1:24" ht="15" x14ac:dyDescent="0.25">
      <c r="A96" s="54">
        <v>611</v>
      </c>
      <c r="B96" s="54">
        <f>'1 Raw data'!B96-'1 Raw data'!$B96</f>
        <v>0</v>
      </c>
      <c r="C96" s="54"/>
      <c r="D96" s="54"/>
      <c r="E96" s="81">
        <v>611</v>
      </c>
      <c r="F96" s="82">
        <f>'1 Raw data'!F96-'1 Raw data'!$B96</f>
        <v>226.14285714285717</v>
      </c>
      <c r="G96" s="82"/>
      <c r="H96" s="82"/>
      <c r="I96" s="86">
        <v>611</v>
      </c>
      <c r="J96" s="87">
        <f>'1 Raw data'!J96-'1 Raw data'!$B96</f>
        <v>1324.6904761904761</v>
      </c>
      <c r="K96" s="87"/>
      <c r="L96" s="87"/>
      <c r="M96" s="89">
        <v>611</v>
      </c>
      <c r="N96" s="90">
        <f>'1 Raw data'!N96-'1 Raw data'!$B96</f>
        <v>1194.6904761904761</v>
      </c>
      <c r="O96" s="90"/>
      <c r="Q96" s="57">
        <v>611</v>
      </c>
      <c r="R96" s="56">
        <f>'1 Raw data'!R96-'1 Raw data'!$B96</f>
        <v>2560.8571428571427</v>
      </c>
      <c r="T96" s="56"/>
      <c r="U96" s="122">
        <v>611</v>
      </c>
      <c r="V96" s="122">
        <f>'1 Raw data'!V96-'1 Raw data'!$B96</f>
        <v>2626.8571428571427</v>
      </c>
      <c r="W96" s="128"/>
    </row>
    <row r="97" spans="1:23" ht="15" x14ac:dyDescent="0.25">
      <c r="A97" s="54">
        <v>612</v>
      </c>
      <c r="B97" s="54">
        <f>'1 Raw data'!B97-'1 Raw data'!$B97</f>
        <v>0</v>
      </c>
      <c r="C97" s="54"/>
      <c r="D97" s="54"/>
      <c r="E97" s="81">
        <v>612</v>
      </c>
      <c r="F97" s="82">
        <f>'1 Raw data'!F97-'1 Raw data'!$B97</f>
        <v>301.57142857142856</v>
      </c>
      <c r="G97" s="82"/>
      <c r="H97" s="82"/>
      <c r="I97" s="86">
        <v>612</v>
      </c>
      <c r="J97" s="87">
        <f>'1 Raw data'!J97-'1 Raw data'!$B97</f>
        <v>1205.8333333333333</v>
      </c>
      <c r="K97" s="87"/>
      <c r="L97" s="87"/>
      <c r="M97" s="89">
        <v>612</v>
      </c>
      <c r="N97" s="90">
        <f>'1 Raw data'!N97-'1 Raw data'!$B97</f>
        <v>1231</v>
      </c>
      <c r="O97" s="90"/>
      <c r="Q97" s="57">
        <v>612</v>
      </c>
      <c r="R97" s="56">
        <f>'1 Raw data'!R97-'1 Raw data'!$B97</f>
        <v>2489.7142857142858</v>
      </c>
      <c r="T97" s="56"/>
      <c r="U97" s="122">
        <v>612</v>
      </c>
      <c r="V97" s="122">
        <f>'1 Raw data'!V97-'1 Raw data'!$B97</f>
        <v>2536.5714285714284</v>
      </c>
      <c r="W97" s="128"/>
    </row>
    <row r="98" spans="1:23" ht="15" x14ac:dyDescent="0.25">
      <c r="A98" s="54">
        <v>613</v>
      </c>
      <c r="B98" s="54">
        <f>'1 Raw data'!B98-'1 Raw data'!$B98</f>
        <v>0</v>
      </c>
      <c r="C98" s="54"/>
      <c r="D98" s="54"/>
      <c r="E98" s="81">
        <v>613</v>
      </c>
      <c r="F98" s="82">
        <f>'1 Raw data'!F98-'1 Raw data'!$B98</f>
        <v>430.71428571428572</v>
      </c>
      <c r="G98" s="82"/>
      <c r="H98" s="82"/>
      <c r="I98" s="86">
        <v>613</v>
      </c>
      <c r="J98" s="87">
        <f>'1 Raw data'!J98-'1 Raw data'!$B98</f>
        <v>1195.1428571428571</v>
      </c>
      <c r="K98" s="87"/>
      <c r="L98" s="87"/>
      <c r="M98" s="89">
        <v>613</v>
      </c>
      <c r="N98" s="90">
        <f>'1 Raw data'!N98-'1 Raw data'!$B98</f>
        <v>1345.9761904761904</v>
      </c>
      <c r="O98" s="90"/>
      <c r="Q98" s="57">
        <v>613</v>
      </c>
      <c r="R98" s="56">
        <f>'1 Raw data'!R98-'1 Raw data'!$B98</f>
        <v>2358.4285714285716</v>
      </c>
      <c r="T98" s="56"/>
      <c r="U98" s="122">
        <v>613</v>
      </c>
      <c r="V98" s="122">
        <f>'1 Raw data'!V98-'1 Raw data'!$B98</f>
        <v>2515.4285714285716</v>
      </c>
      <c r="W98" s="128"/>
    </row>
    <row r="99" spans="1:23" ht="15" x14ac:dyDescent="0.25">
      <c r="A99" s="54">
        <v>614</v>
      </c>
      <c r="B99" s="54">
        <f>'1 Raw data'!B99-'1 Raw data'!$B99</f>
        <v>0</v>
      </c>
      <c r="C99" s="54"/>
      <c r="D99" s="54"/>
      <c r="E99" s="81">
        <v>614</v>
      </c>
      <c r="F99" s="82">
        <f>'1 Raw data'!F99-'1 Raw data'!$B99</f>
        <v>204.42857142857144</v>
      </c>
      <c r="G99" s="82"/>
      <c r="H99" s="82"/>
      <c r="I99" s="86">
        <v>614</v>
      </c>
      <c r="J99" s="87">
        <f>'1 Raw data'!J99-'1 Raw data'!$B99</f>
        <v>1079.5</v>
      </c>
      <c r="K99" s="87"/>
      <c r="L99" s="87"/>
      <c r="M99" s="89">
        <v>614</v>
      </c>
      <c r="N99" s="90">
        <f>'1 Raw data'!N99-'1 Raw data'!$B99</f>
        <v>1038.8333333333333</v>
      </c>
      <c r="O99" s="90"/>
      <c r="Q99" s="57">
        <v>614</v>
      </c>
      <c r="R99" s="56">
        <f>'1 Raw data'!R99-'1 Raw data'!$B99</f>
        <v>2409.2857142857142</v>
      </c>
      <c r="T99" s="56"/>
      <c r="U99" s="122">
        <v>614</v>
      </c>
      <c r="V99" s="122">
        <f>'1 Raw data'!V99-'1 Raw data'!$B99</f>
        <v>2495.5714285714284</v>
      </c>
      <c r="W99" s="128"/>
    </row>
    <row r="100" spans="1:23" ht="15" x14ac:dyDescent="0.25">
      <c r="A100" s="54">
        <v>615</v>
      </c>
      <c r="B100" s="54">
        <f>'1 Raw data'!B100-'1 Raw data'!$B100</f>
        <v>0</v>
      </c>
      <c r="C100" s="54"/>
      <c r="D100" s="54"/>
      <c r="E100" s="81">
        <v>615</v>
      </c>
      <c r="F100" s="82">
        <f>'1 Raw data'!F100-'1 Raw data'!$B100</f>
        <v>256.42857142857144</v>
      </c>
      <c r="G100" s="82"/>
      <c r="H100" s="82"/>
      <c r="I100" s="86">
        <v>615</v>
      </c>
      <c r="J100" s="87">
        <f>'1 Raw data'!J100-'1 Raw data'!$B100</f>
        <v>1077.5714285714284</v>
      </c>
      <c r="K100" s="87"/>
      <c r="L100" s="87"/>
      <c r="M100" s="89">
        <v>615</v>
      </c>
      <c r="N100" s="90">
        <f>'1 Raw data'!N100-'1 Raw data'!$B100</f>
        <v>1180.5714285714284</v>
      </c>
      <c r="O100" s="90"/>
      <c r="Q100" s="57">
        <v>615</v>
      </c>
      <c r="R100" s="56">
        <f>'1 Raw data'!R100-'1 Raw data'!$B100</f>
        <v>2602.5714285714284</v>
      </c>
      <c r="T100" s="56"/>
      <c r="U100" s="122">
        <v>615</v>
      </c>
      <c r="V100" s="122">
        <f>'1 Raw data'!V100-'1 Raw data'!$B100</f>
        <v>2353.7142857142858</v>
      </c>
      <c r="W100" s="128"/>
    </row>
    <row r="101" spans="1:23" ht="15" x14ac:dyDescent="0.25">
      <c r="A101" s="54">
        <v>616</v>
      </c>
      <c r="B101" s="54">
        <f>'1 Raw data'!B101-'1 Raw data'!$B101</f>
        <v>0</v>
      </c>
      <c r="C101" s="54"/>
      <c r="D101" s="54"/>
      <c r="E101" s="81">
        <v>616</v>
      </c>
      <c r="F101" s="82">
        <f>'1 Raw data'!F101-'1 Raw data'!$B101</f>
        <v>272.71428571428567</v>
      </c>
      <c r="G101" s="82"/>
      <c r="H101" s="82"/>
      <c r="I101" s="86">
        <v>616</v>
      </c>
      <c r="J101" s="87">
        <f>'1 Raw data'!J101-'1 Raw data'!$B101</f>
        <v>1054.3333333333333</v>
      </c>
      <c r="K101" s="87"/>
      <c r="L101" s="87"/>
      <c r="M101" s="89">
        <v>616</v>
      </c>
      <c r="N101" s="90">
        <f>'1 Raw data'!N101-'1 Raw data'!$B101</f>
        <v>1065.6666666666667</v>
      </c>
      <c r="O101" s="90"/>
      <c r="Q101" s="57">
        <v>616</v>
      </c>
      <c r="R101" s="56">
        <f>'1 Raw data'!R101-'1 Raw data'!$B101</f>
        <v>2268.2857142857142</v>
      </c>
      <c r="T101" s="56"/>
      <c r="U101" s="122">
        <v>616</v>
      </c>
      <c r="V101" s="122">
        <f>'1 Raw data'!V101-'1 Raw data'!$B101</f>
        <v>2202.7142857142858</v>
      </c>
      <c r="W101" s="128"/>
    </row>
    <row r="102" spans="1:23" ht="15" x14ac:dyDescent="0.25">
      <c r="A102" s="54">
        <v>617</v>
      </c>
      <c r="B102" s="54">
        <f>'1 Raw data'!B102-'1 Raw data'!$B102</f>
        <v>0</v>
      </c>
      <c r="C102" s="54"/>
      <c r="D102" s="54"/>
      <c r="E102" s="81">
        <v>617</v>
      </c>
      <c r="F102" s="82">
        <f>'1 Raw data'!F102-'1 Raw data'!$B102</f>
        <v>256.14285714285717</v>
      </c>
      <c r="G102" s="82"/>
      <c r="H102" s="82"/>
      <c r="I102" s="86">
        <v>617</v>
      </c>
      <c r="J102" s="87">
        <f>'1 Raw data'!J102-'1 Raw data'!$B102</f>
        <v>1193</v>
      </c>
      <c r="K102" s="87"/>
      <c r="L102" s="87"/>
      <c r="M102" s="89">
        <v>617</v>
      </c>
      <c r="N102" s="90">
        <f>'1 Raw data'!N102-'1 Raw data'!$B102</f>
        <v>1007.1666666666667</v>
      </c>
      <c r="O102" s="90"/>
      <c r="Q102" s="57">
        <v>617</v>
      </c>
      <c r="R102" s="56">
        <f>'1 Raw data'!R102-'1 Raw data'!$B102</f>
        <v>2364.4285714285716</v>
      </c>
      <c r="T102" s="56"/>
      <c r="U102" s="122">
        <v>617</v>
      </c>
      <c r="V102" s="122">
        <f>'1 Raw data'!V102-'1 Raw data'!$B102</f>
        <v>2117.5714285714284</v>
      </c>
      <c r="W102" s="128"/>
    </row>
    <row r="103" spans="1:23" ht="15" x14ac:dyDescent="0.25">
      <c r="A103" s="54">
        <v>618</v>
      </c>
      <c r="B103" s="54">
        <f>'1 Raw data'!B103-'1 Raw data'!$B103</f>
        <v>0</v>
      </c>
      <c r="C103" s="54"/>
      <c r="D103" s="54"/>
      <c r="E103" s="81">
        <v>618</v>
      </c>
      <c r="F103" s="82">
        <f>'1 Raw data'!F103-'1 Raw data'!$B103</f>
        <v>235</v>
      </c>
      <c r="G103" s="82"/>
      <c r="H103" s="82"/>
      <c r="I103" s="86">
        <v>618</v>
      </c>
      <c r="J103" s="87">
        <f>'1 Raw data'!J103-'1 Raw data'!$B103</f>
        <v>1168.2619047619046</v>
      </c>
      <c r="K103" s="87"/>
      <c r="L103" s="87"/>
      <c r="M103" s="89">
        <v>618</v>
      </c>
      <c r="N103" s="90">
        <f>'1 Raw data'!N103-'1 Raw data'!$B103</f>
        <v>961.2619047619047</v>
      </c>
      <c r="O103" s="90"/>
      <c r="Q103" s="57">
        <v>618</v>
      </c>
      <c r="R103" s="56">
        <f>'1 Raw data'!R103-'1 Raw data'!$B103</f>
        <v>2218.4285714285716</v>
      </c>
      <c r="T103" s="56"/>
      <c r="U103" s="122">
        <v>618</v>
      </c>
      <c r="V103" s="122">
        <f>'1 Raw data'!V103-'1 Raw data'!$B103</f>
        <v>2263.7142857142858</v>
      </c>
      <c r="W103" s="128"/>
    </row>
    <row r="104" spans="1:23" ht="15" x14ac:dyDescent="0.25">
      <c r="A104" s="54">
        <v>619</v>
      </c>
      <c r="B104" s="54">
        <f>'1 Raw data'!B104-'1 Raw data'!$B104</f>
        <v>0</v>
      </c>
      <c r="C104" s="54"/>
      <c r="D104" s="54"/>
      <c r="E104" s="81">
        <v>619</v>
      </c>
      <c r="F104" s="82">
        <f>'1 Raw data'!F104-'1 Raw data'!$B104</f>
        <v>243.42857142857144</v>
      </c>
      <c r="G104" s="82"/>
      <c r="H104" s="82"/>
      <c r="I104" s="86">
        <v>619</v>
      </c>
      <c r="J104" s="87">
        <f>'1 Raw data'!J104-'1 Raw data'!$B104</f>
        <v>1236</v>
      </c>
      <c r="K104" s="87"/>
      <c r="L104" s="87"/>
      <c r="M104" s="89">
        <v>619</v>
      </c>
      <c r="N104" s="90">
        <f>'1 Raw data'!N104-'1 Raw data'!$B104</f>
        <v>966.5</v>
      </c>
      <c r="O104" s="90"/>
      <c r="Q104" s="57">
        <v>619</v>
      </c>
      <c r="R104" s="56">
        <f>'1 Raw data'!R104-'1 Raw data'!$B104</f>
        <v>2115.4285714285716</v>
      </c>
      <c r="T104" s="56"/>
      <c r="U104" s="122">
        <v>619</v>
      </c>
      <c r="V104" s="122">
        <f>'1 Raw data'!V104-'1 Raw data'!$B104</f>
        <v>2120.7142857142858</v>
      </c>
      <c r="W104" s="128"/>
    </row>
    <row r="105" spans="1:23" ht="15" x14ac:dyDescent="0.25">
      <c r="A105" s="54">
        <v>620</v>
      </c>
      <c r="B105" s="54">
        <f>'1 Raw data'!B105-'1 Raw data'!$B105</f>
        <v>0</v>
      </c>
      <c r="C105" s="54"/>
      <c r="D105" s="54"/>
      <c r="E105" s="81">
        <v>620</v>
      </c>
      <c r="F105" s="82">
        <f>'1 Raw data'!F105-'1 Raw data'!$B105</f>
        <v>290.42857142857144</v>
      </c>
      <c r="G105" s="82"/>
      <c r="H105" s="82"/>
      <c r="I105" s="86">
        <v>620</v>
      </c>
      <c r="J105" s="87">
        <f>'1 Raw data'!J105-'1 Raw data'!$B105</f>
        <v>1110.7857142857142</v>
      </c>
      <c r="K105" s="87"/>
      <c r="L105" s="87"/>
      <c r="M105" s="89">
        <v>620</v>
      </c>
      <c r="N105" s="90">
        <f>'1 Raw data'!N105-'1 Raw data'!$B105</f>
        <v>1149.6190476190475</v>
      </c>
      <c r="O105" s="90"/>
      <c r="Q105" s="57">
        <v>620</v>
      </c>
      <c r="R105" s="56">
        <f>'1 Raw data'!R105-'1 Raw data'!$B105</f>
        <v>2010.1428571428569</v>
      </c>
      <c r="T105" s="56"/>
      <c r="U105" s="122">
        <v>620</v>
      </c>
      <c r="V105" s="122">
        <f>'1 Raw data'!V105-'1 Raw data'!$B105</f>
        <v>2202</v>
      </c>
      <c r="W105" s="128"/>
    </row>
    <row r="106" spans="1:23" ht="15" x14ac:dyDescent="0.25">
      <c r="A106" s="54">
        <v>621</v>
      </c>
      <c r="B106" s="54">
        <f>'1 Raw data'!B106-'1 Raw data'!$B106</f>
        <v>0</v>
      </c>
      <c r="C106" s="54"/>
      <c r="D106" s="54"/>
      <c r="E106" s="81">
        <v>621</v>
      </c>
      <c r="F106" s="82">
        <f>'1 Raw data'!F106-'1 Raw data'!$B106</f>
        <v>174.14285714285711</v>
      </c>
      <c r="G106" s="82"/>
      <c r="H106" s="82"/>
      <c r="I106" s="86">
        <v>621</v>
      </c>
      <c r="J106" s="87">
        <f>'1 Raw data'!J106-'1 Raw data'!$B106</f>
        <v>999.40476190476181</v>
      </c>
      <c r="K106" s="87"/>
      <c r="L106" s="87"/>
      <c r="M106" s="89">
        <v>621</v>
      </c>
      <c r="N106" s="90">
        <f>'1 Raw data'!N106-'1 Raw data'!$B106</f>
        <v>869.2380952380953</v>
      </c>
      <c r="O106" s="90"/>
      <c r="Q106" s="57">
        <v>621</v>
      </c>
      <c r="R106" s="56">
        <f>'1 Raw data'!R106-'1 Raw data'!$B106</f>
        <v>1766.2857142857142</v>
      </c>
      <c r="T106" s="56"/>
      <c r="U106" s="122">
        <v>621</v>
      </c>
      <c r="V106" s="122">
        <f>'1 Raw data'!V106-'1 Raw data'!$B106</f>
        <v>1800.7142857142858</v>
      </c>
      <c r="W106" s="128"/>
    </row>
    <row r="107" spans="1:23" ht="15" x14ac:dyDescent="0.25">
      <c r="A107" s="54">
        <v>622</v>
      </c>
      <c r="B107" s="54">
        <f>'1 Raw data'!B107-'1 Raw data'!$B107</f>
        <v>0</v>
      </c>
      <c r="C107" s="54"/>
      <c r="D107" s="54"/>
      <c r="E107" s="81">
        <v>622</v>
      </c>
      <c r="F107" s="82">
        <f>'1 Raw data'!F107-'1 Raw data'!$B107</f>
        <v>284</v>
      </c>
      <c r="G107" s="82"/>
      <c r="H107" s="82"/>
      <c r="I107" s="86">
        <v>622</v>
      </c>
      <c r="J107" s="87">
        <f>'1 Raw data'!J107-'1 Raw data'!$B107</f>
        <v>1157.7619047619046</v>
      </c>
      <c r="K107" s="87"/>
      <c r="L107" s="87"/>
      <c r="M107" s="89">
        <v>622</v>
      </c>
      <c r="N107" s="90">
        <f>'1 Raw data'!N107-'1 Raw data'!$B107</f>
        <v>932.59523809523819</v>
      </c>
      <c r="O107" s="90"/>
      <c r="Q107" s="57">
        <v>622</v>
      </c>
      <c r="R107" s="56">
        <f>'1 Raw data'!R107-'1 Raw data'!$B107</f>
        <v>1913.5714285714287</v>
      </c>
      <c r="T107" s="56"/>
      <c r="U107" s="122">
        <v>622</v>
      </c>
      <c r="V107" s="122">
        <f>'1 Raw data'!V107-'1 Raw data'!$B107</f>
        <v>1996.5714285714287</v>
      </c>
      <c r="W107" s="128"/>
    </row>
    <row r="108" spans="1:23" ht="15" x14ac:dyDescent="0.25">
      <c r="A108" s="54">
        <v>623</v>
      </c>
      <c r="B108" s="54">
        <f>'1 Raw data'!B108-'1 Raw data'!$B108</f>
        <v>0</v>
      </c>
      <c r="C108" s="54"/>
      <c r="D108" s="54"/>
      <c r="E108" s="81">
        <v>623</v>
      </c>
      <c r="F108" s="82">
        <f>'1 Raw data'!F108-'1 Raw data'!$B108</f>
        <v>326.85714285714278</v>
      </c>
      <c r="G108" s="82"/>
      <c r="H108" s="82"/>
      <c r="I108" s="86">
        <v>623</v>
      </c>
      <c r="J108" s="87">
        <f>'1 Raw data'!J108-'1 Raw data'!$B108</f>
        <v>1071.8095238095239</v>
      </c>
      <c r="K108" s="87"/>
      <c r="L108" s="87"/>
      <c r="M108" s="89">
        <v>623</v>
      </c>
      <c r="N108" s="90">
        <f>'1 Raw data'!N108-'1 Raw data'!$B108</f>
        <v>918.47619047619037</v>
      </c>
      <c r="O108" s="90"/>
      <c r="Q108" s="57">
        <v>623</v>
      </c>
      <c r="R108" s="56">
        <f>'1 Raw data'!R108-'1 Raw data'!$B108</f>
        <v>2077.4285714285716</v>
      </c>
      <c r="T108" s="56"/>
      <c r="U108" s="122">
        <v>623</v>
      </c>
      <c r="V108" s="122">
        <f>'1 Raw data'!V108-'1 Raw data'!$B108</f>
        <v>1981.8571428571429</v>
      </c>
      <c r="W108" s="128"/>
    </row>
    <row r="109" spans="1:23" ht="15" x14ac:dyDescent="0.25">
      <c r="A109" s="54">
        <v>624</v>
      </c>
      <c r="B109" s="54">
        <f>'1 Raw data'!B109-'1 Raw data'!$B109</f>
        <v>0</v>
      </c>
      <c r="C109" s="54"/>
      <c r="D109" s="54"/>
      <c r="E109" s="81">
        <v>624</v>
      </c>
      <c r="F109" s="82">
        <f>'1 Raw data'!F109-'1 Raw data'!$B109</f>
        <v>313.57142857142856</v>
      </c>
      <c r="G109" s="82"/>
      <c r="H109" s="82"/>
      <c r="I109" s="86">
        <v>624</v>
      </c>
      <c r="J109" s="87">
        <f>'1 Raw data'!J109-'1 Raw data'!$B109</f>
        <v>1194.6666666666667</v>
      </c>
      <c r="K109" s="87"/>
      <c r="L109" s="87"/>
      <c r="M109" s="89">
        <v>624</v>
      </c>
      <c r="N109" s="90">
        <f>'1 Raw data'!N109-'1 Raw data'!$B109</f>
        <v>828.66666666666674</v>
      </c>
      <c r="O109" s="90"/>
      <c r="Q109" s="57">
        <v>624</v>
      </c>
      <c r="R109" s="56">
        <f>'1 Raw data'!R109-'1 Raw data'!$B109</f>
        <v>1913.5714285714284</v>
      </c>
      <c r="T109" s="56"/>
      <c r="U109" s="122">
        <v>624</v>
      </c>
      <c r="V109" s="122">
        <f>'1 Raw data'!V109-'1 Raw data'!$B109</f>
        <v>1894.7142857142858</v>
      </c>
      <c r="W109" s="128"/>
    </row>
    <row r="110" spans="1:23" ht="15" x14ac:dyDescent="0.25">
      <c r="A110" s="54">
        <v>625</v>
      </c>
      <c r="B110" s="54">
        <f>'1 Raw data'!B110-'1 Raw data'!$B110</f>
        <v>0</v>
      </c>
      <c r="C110" s="54"/>
      <c r="D110" s="54"/>
      <c r="E110" s="81">
        <v>625</v>
      </c>
      <c r="F110" s="82">
        <f>'1 Raw data'!F110-'1 Raw data'!$B110</f>
        <v>278</v>
      </c>
      <c r="G110" s="82"/>
      <c r="H110" s="82"/>
      <c r="I110" s="86">
        <v>625</v>
      </c>
      <c r="J110" s="87">
        <f>'1 Raw data'!J110-'1 Raw data'!$B110</f>
        <v>1109.5952380952381</v>
      </c>
      <c r="K110" s="87"/>
      <c r="L110" s="87"/>
      <c r="M110" s="89">
        <v>625</v>
      </c>
      <c r="N110" s="90">
        <f>'1 Raw data'!N110-'1 Raw data'!$B110</f>
        <v>767.76190476190482</v>
      </c>
      <c r="O110" s="90"/>
      <c r="Q110" s="57">
        <v>625</v>
      </c>
      <c r="R110" s="56">
        <f>'1 Raw data'!R110-'1 Raw data'!$B110</f>
        <v>1805</v>
      </c>
      <c r="T110" s="56"/>
      <c r="U110" s="122">
        <v>625</v>
      </c>
      <c r="V110" s="122">
        <f>'1 Raw data'!V110-'1 Raw data'!$B110</f>
        <v>1784.7142857142856</v>
      </c>
      <c r="W110" s="128"/>
    </row>
    <row r="111" spans="1:23" ht="15" x14ac:dyDescent="0.25">
      <c r="A111" s="54">
        <v>626</v>
      </c>
      <c r="B111" s="54">
        <f>'1 Raw data'!B111-'1 Raw data'!$B111</f>
        <v>0</v>
      </c>
      <c r="C111" s="54"/>
      <c r="D111" s="54"/>
      <c r="E111" s="81">
        <v>626</v>
      </c>
      <c r="F111" s="84">
        <f>'1 Raw data'!F111-'1 Raw data'!$B111</f>
        <v>301.71428571428572</v>
      </c>
      <c r="G111" s="82"/>
      <c r="H111" s="82"/>
      <c r="I111" s="86">
        <v>626</v>
      </c>
      <c r="J111" s="87">
        <f>'1 Raw data'!J111-'1 Raw data'!$B111</f>
        <v>1012.7142857142858</v>
      </c>
      <c r="K111" s="87"/>
      <c r="L111" s="87"/>
      <c r="M111" s="89">
        <v>626</v>
      </c>
      <c r="N111" s="90">
        <f>'1 Raw data'!N111-'1 Raw data'!$B111</f>
        <v>834.54761904761904</v>
      </c>
      <c r="O111" s="90"/>
      <c r="Q111" s="57">
        <v>626</v>
      </c>
      <c r="R111" s="56">
        <f>'1 Raw data'!R111-'1 Raw data'!$B111</f>
        <v>1881</v>
      </c>
      <c r="T111" s="56"/>
      <c r="U111" s="122">
        <v>626</v>
      </c>
      <c r="V111" s="122">
        <f>'1 Raw data'!V111-'1 Raw data'!$B111</f>
        <v>1888.5714285714284</v>
      </c>
      <c r="W111" s="128"/>
    </row>
    <row r="112" spans="1:23" ht="15" x14ac:dyDescent="0.25">
      <c r="A112" s="54">
        <v>627</v>
      </c>
      <c r="B112" s="54">
        <f>'1 Raw data'!B112-'1 Raw data'!$B112</f>
        <v>0</v>
      </c>
      <c r="C112" s="54"/>
      <c r="D112" s="54"/>
      <c r="E112" s="81">
        <v>627</v>
      </c>
      <c r="F112" s="84">
        <f>'1 Raw data'!F112-'1 Raw data'!$B112</f>
        <v>295.57142857142856</v>
      </c>
      <c r="G112" s="82"/>
      <c r="H112" s="82"/>
      <c r="I112" s="86">
        <v>627</v>
      </c>
      <c r="J112" s="87">
        <f>'1 Raw data'!J112-'1 Raw data'!$B112</f>
        <v>1111.0714285714287</v>
      </c>
      <c r="K112" s="87"/>
      <c r="L112" s="87"/>
      <c r="M112" s="89">
        <v>627</v>
      </c>
      <c r="N112" s="90">
        <f>'1 Raw data'!N112-'1 Raw data'!$B112</f>
        <v>751.90476190476193</v>
      </c>
      <c r="O112" s="90"/>
      <c r="Q112" s="57">
        <v>627</v>
      </c>
      <c r="R112" s="56">
        <f>'1 Raw data'!R112-'1 Raw data'!$B112</f>
        <v>2056.5714285714284</v>
      </c>
      <c r="T112" s="56"/>
      <c r="U112" s="122">
        <v>627</v>
      </c>
      <c r="V112" s="122">
        <f>'1 Raw data'!V112-'1 Raw data'!$B112</f>
        <v>1755.5714285714287</v>
      </c>
      <c r="W112" s="128"/>
    </row>
    <row r="113" spans="1:23" ht="15" x14ac:dyDescent="0.25">
      <c r="A113" s="54">
        <v>628</v>
      </c>
      <c r="B113" s="54">
        <f>'1 Raw data'!B113-'1 Raw data'!$B113</f>
        <v>0</v>
      </c>
      <c r="C113" s="54"/>
      <c r="D113" s="54"/>
      <c r="E113" s="81">
        <v>628</v>
      </c>
      <c r="F113" s="84">
        <f>'1 Raw data'!F113-'1 Raw data'!$B113</f>
        <v>173</v>
      </c>
      <c r="G113" s="82"/>
      <c r="H113" s="82"/>
      <c r="I113" s="86">
        <v>628</v>
      </c>
      <c r="J113" s="87">
        <f>'1 Raw data'!J113-'1 Raw data'!$B113</f>
        <v>1031.6190476190475</v>
      </c>
      <c r="K113" s="87"/>
      <c r="L113" s="87"/>
      <c r="M113" s="89">
        <v>628</v>
      </c>
      <c r="N113" s="90">
        <f>'1 Raw data'!N113-'1 Raw data'!$B113</f>
        <v>713.61904761904771</v>
      </c>
      <c r="O113" s="90"/>
      <c r="Q113" s="57">
        <v>628</v>
      </c>
      <c r="R113" s="56">
        <f>'1 Raw data'!R113-'1 Raw data'!$B113</f>
        <v>1748</v>
      </c>
      <c r="T113" s="56"/>
      <c r="U113" s="122">
        <v>628</v>
      </c>
      <c r="V113" s="122">
        <f>'1 Raw data'!V113-'1 Raw data'!$B113</f>
        <v>1697.7142857142856</v>
      </c>
      <c r="W113" s="128"/>
    </row>
    <row r="114" spans="1:23" ht="15" x14ac:dyDescent="0.25">
      <c r="A114" s="54">
        <v>629</v>
      </c>
      <c r="B114" s="54">
        <f>'1 Raw data'!B114-'1 Raw data'!$B114</f>
        <v>0</v>
      </c>
      <c r="C114" s="54"/>
      <c r="D114" s="54"/>
      <c r="E114" s="81">
        <v>629</v>
      </c>
      <c r="F114" s="84">
        <f>'1 Raw data'!F114-'1 Raw data'!$B114</f>
        <v>175.57142857142858</v>
      </c>
      <c r="G114" s="82"/>
      <c r="H114" s="82"/>
      <c r="I114" s="86">
        <v>629</v>
      </c>
      <c r="J114" s="87">
        <f>'1 Raw data'!J114-'1 Raw data'!$B114</f>
        <v>767.97619047619048</v>
      </c>
      <c r="K114" s="87"/>
      <c r="L114" s="87"/>
      <c r="M114" s="89">
        <v>629</v>
      </c>
      <c r="N114" s="90">
        <f>'1 Raw data'!N114-'1 Raw data'!$B114</f>
        <v>690.97619047619048</v>
      </c>
      <c r="O114" s="90"/>
      <c r="Q114" s="57">
        <v>629</v>
      </c>
      <c r="R114" s="56">
        <f>'1 Raw data'!R114-'1 Raw data'!$B114</f>
        <v>1708.5714285714284</v>
      </c>
      <c r="T114" s="56"/>
      <c r="U114" s="122">
        <v>629</v>
      </c>
      <c r="V114" s="122">
        <f>'1 Raw data'!V114-'1 Raw data'!$B114</f>
        <v>1712</v>
      </c>
      <c r="W114" s="128"/>
    </row>
    <row r="115" spans="1:23" ht="15" x14ac:dyDescent="0.25">
      <c r="A115" s="54">
        <v>630</v>
      </c>
      <c r="B115" s="54">
        <f>'1 Raw data'!B115-'1 Raw data'!$B115</f>
        <v>0</v>
      </c>
      <c r="C115" s="54"/>
      <c r="D115" s="54"/>
      <c r="E115" s="81">
        <v>630</v>
      </c>
      <c r="F115" s="84">
        <f>'1 Raw data'!F115-'1 Raw data'!$B115</f>
        <v>174.14285714285714</v>
      </c>
      <c r="G115" s="82"/>
      <c r="H115" s="82"/>
      <c r="I115" s="86">
        <v>630</v>
      </c>
      <c r="J115" s="87">
        <f>'1 Raw data'!J115-'1 Raw data'!$B115</f>
        <v>799.69047619047626</v>
      </c>
      <c r="K115" s="87"/>
      <c r="L115" s="87"/>
      <c r="M115" s="89">
        <v>630</v>
      </c>
      <c r="N115" s="90">
        <f>'1 Raw data'!N115-'1 Raw data'!$B115</f>
        <v>687.52380952380952</v>
      </c>
      <c r="O115" s="90"/>
      <c r="Q115" s="57">
        <v>630</v>
      </c>
      <c r="R115" s="56">
        <f>'1 Raw data'!R115-'1 Raw data'!$B115</f>
        <v>1573</v>
      </c>
      <c r="T115" s="56"/>
      <c r="U115" s="122">
        <v>630</v>
      </c>
      <c r="V115" s="122">
        <f>'1 Raw data'!V115-'1 Raw data'!$B115</f>
        <v>1629.8571428571429</v>
      </c>
      <c r="W115" s="128"/>
    </row>
    <row r="116" spans="1:23" ht="15" x14ac:dyDescent="0.25">
      <c r="A116" s="54">
        <v>631</v>
      </c>
      <c r="B116" s="54">
        <f>'1 Raw data'!B116-'1 Raw data'!$B116</f>
        <v>0</v>
      </c>
      <c r="C116" s="54"/>
      <c r="D116" s="54"/>
      <c r="E116" s="81">
        <v>631</v>
      </c>
      <c r="F116" s="84">
        <f>'1 Raw data'!F116-'1 Raw data'!$B116</f>
        <v>170.85714285714286</v>
      </c>
      <c r="G116" s="82"/>
      <c r="H116" s="82"/>
      <c r="I116" s="86">
        <v>631</v>
      </c>
      <c r="J116" s="87">
        <f>'1 Raw data'!J116-'1 Raw data'!$B116</f>
        <v>880.69047619047626</v>
      </c>
      <c r="K116" s="87"/>
      <c r="L116" s="87"/>
      <c r="M116" s="89">
        <v>631</v>
      </c>
      <c r="N116" s="90">
        <f>'1 Raw data'!N116-'1 Raw data'!$B116</f>
        <v>594.85714285714289</v>
      </c>
      <c r="O116" s="90"/>
      <c r="Q116" s="57">
        <v>631</v>
      </c>
      <c r="R116" s="56">
        <f>'1 Raw data'!R116-'1 Raw data'!$B116</f>
        <v>1725.8571428571429</v>
      </c>
      <c r="T116" s="56"/>
      <c r="U116" s="122">
        <v>631</v>
      </c>
      <c r="V116" s="122">
        <f>'1 Raw data'!V116-'1 Raw data'!$B116</f>
        <v>1653</v>
      </c>
      <c r="W116" s="128"/>
    </row>
    <row r="117" spans="1:23" ht="15" x14ac:dyDescent="0.25">
      <c r="A117" s="54">
        <v>632</v>
      </c>
      <c r="B117" s="54">
        <f>'1 Raw data'!B117-'1 Raw data'!$B117</f>
        <v>0</v>
      </c>
      <c r="C117" s="54"/>
      <c r="D117" s="54"/>
      <c r="E117" s="81">
        <v>632</v>
      </c>
      <c r="F117" s="84">
        <f>'1 Raw data'!F117-'1 Raw data'!$B117</f>
        <v>220.14285714285717</v>
      </c>
      <c r="G117" s="82"/>
      <c r="H117" s="82"/>
      <c r="I117" s="86">
        <v>632</v>
      </c>
      <c r="J117" s="87">
        <f>'1 Raw data'!J117-'1 Raw data'!$B117</f>
        <v>779.83333333333337</v>
      </c>
      <c r="K117" s="87"/>
      <c r="L117" s="87"/>
      <c r="M117" s="89">
        <v>632</v>
      </c>
      <c r="N117" s="90">
        <f>'1 Raw data'!N117-'1 Raw data'!$B117</f>
        <v>732.33333333333337</v>
      </c>
      <c r="O117" s="90"/>
      <c r="Q117" s="57">
        <v>632</v>
      </c>
      <c r="R117" s="56">
        <f>'1 Raw data'!R117-'1 Raw data'!$B117</f>
        <v>1521.1428571428571</v>
      </c>
      <c r="T117" s="56"/>
      <c r="U117" s="122">
        <v>632</v>
      </c>
      <c r="V117" s="122">
        <f>'1 Raw data'!V117-'1 Raw data'!$B117</f>
        <v>1474.5714285714287</v>
      </c>
      <c r="W117" s="128"/>
    </row>
    <row r="118" spans="1:23" ht="15" x14ac:dyDescent="0.25">
      <c r="A118" s="54">
        <v>633</v>
      </c>
      <c r="B118" s="54">
        <f>'1 Raw data'!B118-'1 Raw data'!$B118</f>
        <v>0</v>
      </c>
      <c r="C118" s="54"/>
      <c r="D118" s="54"/>
      <c r="E118" s="81">
        <v>633</v>
      </c>
      <c r="F118" s="84">
        <f>'1 Raw data'!F118-'1 Raw data'!$B118</f>
        <v>138.85714285714286</v>
      </c>
      <c r="G118" s="82"/>
      <c r="H118" s="82"/>
      <c r="I118" s="86">
        <v>633</v>
      </c>
      <c r="J118" s="87">
        <f>'1 Raw data'!J118-'1 Raw data'!$B118</f>
        <v>755.09523809523807</v>
      </c>
      <c r="K118" s="87"/>
      <c r="L118" s="87"/>
      <c r="M118" s="89">
        <v>633</v>
      </c>
      <c r="N118" s="90">
        <f>'1 Raw data'!N118-'1 Raw data'!$B118</f>
        <v>561.92857142857144</v>
      </c>
      <c r="O118" s="90"/>
      <c r="Q118" s="57">
        <v>633</v>
      </c>
      <c r="R118" s="56">
        <f>'1 Raw data'!R118-'1 Raw data'!$B118</f>
        <v>1446.4285714285713</v>
      </c>
      <c r="T118" s="56"/>
      <c r="U118" s="122">
        <v>633</v>
      </c>
      <c r="V118" s="122">
        <f>'1 Raw data'!V118-'1 Raw data'!$B118</f>
        <v>1412</v>
      </c>
      <c r="W118" s="128"/>
    </row>
    <row r="119" spans="1:23" ht="15" x14ac:dyDescent="0.25">
      <c r="A119" s="54">
        <v>634</v>
      </c>
      <c r="B119" s="54">
        <f>'1 Raw data'!B119-'1 Raw data'!$B119</f>
        <v>0</v>
      </c>
      <c r="C119" s="54"/>
      <c r="D119" s="54"/>
      <c r="E119" s="81">
        <v>634</v>
      </c>
      <c r="F119" s="84">
        <f>'1 Raw data'!F119-'1 Raw data'!$B119</f>
        <v>171.28571428571428</v>
      </c>
      <c r="G119" s="82"/>
      <c r="H119" s="82"/>
      <c r="I119" s="86">
        <v>634</v>
      </c>
      <c r="J119" s="87">
        <f>'1 Raw data'!J119-'1 Raw data'!$B119</f>
        <v>714.45238095238096</v>
      </c>
      <c r="K119" s="87"/>
      <c r="L119" s="87"/>
      <c r="M119" s="89">
        <v>634</v>
      </c>
      <c r="N119" s="90">
        <f>'1 Raw data'!N119-'1 Raw data'!$B119</f>
        <v>495.78571428571428</v>
      </c>
      <c r="O119" s="90"/>
      <c r="Q119" s="57">
        <v>634</v>
      </c>
      <c r="R119" s="56">
        <f>'1 Raw data'!R119-'1 Raw data'!$B119</f>
        <v>1609.7142857142856</v>
      </c>
      <c r="T119" s="56"/>
      <c r="U119" s="122">
        <v>634</v>
      </c>
      <c r="V119" s="122">
        <f>'1 Raw data'!V119-'1 Raw data'!$B119</f>
        <v>1543.4285714285713</v>
      </c>
      <c r="W119" s="128"/>
    </row>
    <row r="120" spans="1:23" ht="15" x14ac:dyDescent="0.25">
      <c r="A120" s="54">
        <v>635</v>
      </c>
      <c r="B120" s="54">
        <f>'1 Raw data'!B120-'1 Raw data'!$B120</f>
        <v>0</v>
      </c>
      <c r="C120" s="54"/>
      <c r="D120" s="54"/>
      <c r="E120" s="81">
        <v>635</v>
      </c>
      <c r="F120" s="84">
        <f>'1 Raw data'!F120-'1 Raw data'!$B120</f>
        <v>268.42857142857144</v>
      </c>
      <c r="G120" s="82"/>
      <c r="H120" s="82"/>
      <c r="I120" s="86">
        <v>635</v>
      </c>
      <c r="J120" s="87">
        <f>'1 Raw data'!J120-'1 Raw data'!$B120</f>
        <v>835.28571428571433</v>
      </c>
      <c r="K120" s="87"/>
      <c r="L120" s="87"/>
      <c r="M120" s="89">
        <v>635</v>
      </c>
      <c r="N120" s="90">
        <f>'1 Raw data'!N120-'1 Raw data'!$B120</f>
        <v>668.11904761904771</v>
      </c>
      <c r="O120" s="90"/>
      <c r="Q120" s="57">
        <v>635</v>
      </c>
      <c r="R120" s="56">
        <f>'1 Raw data'!R120-'1 Raw data'!$B120</f>
        <v>1351.5714285714284</v>
      </c>
      <c r="T120" s="56"/>
      <c r="U120" s="122">
        <v>635</v>
      </c>
      <c r="V120" s="122">
        <f>'1 Raw data'!V120-'1 Raw data'!$B120</f>
        <v>1622.5714285714284</v>
      </c>
      <c r="W120" s="128"/>
    </row>
    <row r="121" spans="1:23" ht="15" x14ac:dyDescent="0.25">
      <c r="A121" s="54">
        <v>636</v>
      </c>
      <c r="B121" s="54">
        <f>'1 Raw data'!B121-'1 Raw data'!$B121</f>
        <v>0</v>
      </c>
      <c r="C121" s="54"/>
      <c r="D121" s="54"/>
      <c r="E121" s="81">
        <v>636</v>
      </c>
      <c r="F121" s="84">
        <f>'1 Raw data'!F121-'1 Raw data'!$B121</f>
        <v>207.57142857142858</v>
      </c>
      <c r="G121" s="82"/>
      <c r="H121" s="82"/>
      <c r="I121" s="86">
        <v>636</v>
      </c>
      <c r="J121" s="87">
        <f>'1 Raw data'!J121-'1 Raw data'!$B121</f>
        <v>929.64285714285711</v>
      </c>
      <c r="K121" s="87"/>
      <c r="L121" s="87"/>
      <c r="M121" s="89">
        <v>636</v>
      </c>
      <c r="N121" s="90">
        <f>'1 Raw data'!N121-'1 Raw data'!$B121</f>
        <v>529.30952380952374</v>
      </c>
      <c r="O121" s="90"/>
      <c r="Q121" s="57">
        <v>636</v>
      </c>
      <c r="R121" s="56">
        <f>'1 Raw data'!R121-'1 Raw data'!$B121</f>
        <v>1422.8571428571429</v>
      </c>
      <c r="T121" s="56"/>
      <c r="U121" s="122">
        <v>636</v>
      </c>
      <c r="V121" s="122">
        <f>'1 Raw data'!V121-'1 Raw data'!$B121</f>
        <v>1461</v>
      </c>
      <c r="W121" s="128"/>
    </row>
    <row r="122" spans="1:23" ht="15" x14ac:dyDescent="0.25">
      <c r="A122" s="54">
        <v>637</v>
      </c>
      <c r="B122" s="54">
        <f>'1 Raw data'!B122-'1 Raw data'!$B122</f>
        <v>0</v>
      </c>
      <c r="C122" s="54"/>
      <c r="D122" s="54"/>
      <c r="E122" s="81">
        <v>637</v>
      </c>
      <c r="F122" s="84">
        <f>'1 Raw data'!F122-'1 Raw data'!$B122</f>
        <v>113.28571428571431</v>
      </c>
      <c r="G122" s="82"/>
      <c r="H122" s="82"/>
      <c r="I122" s="86">
        <v>637</v>
      </c>
      <c r="J122" s="87">
        <f>'1 Raw data'!J122-'1 Raw data'!$B122</f>
        <v>819.19047619047615</v>
      </c>
      <c r="K122" s="87"/>
      <c r="L122" s="87"/>
      <c r="M122" s="89">
        <v>637</v>
      </c>
      <c r="N122" s="90">
        <f>'1 Raw data'!N122-'1 Raw data'!$B122</f>
        <v>418.85714285714289</v>
      </c>
      <c r="O122" s="90"/>
      <c r="Q122" s="57">
        <v>637</v>
      </c>
      <c r="R122" s="56">
        <f>'1 Raw data'!R122-'1 Raw data'!$B122</f>
        <v>1584.8571428571429</v>
      </c>
      <c r="T122" s="56"/>
      <c r="U122" s="122">
        <v>637</v>
      </c>
      <c r="V122" s="122">
        <f>'1 Raw data'!V122-'1 Raw data'!$B122</f>
        <v>1474.1428571428571</v>
      </c>
      <c r="W122" s="128"/>
    </row>
    <row r="123" spans="1:23" ht="15" x14ac:dyDescent="0.25">
      <c r="A123" s="54">
        <v>638</v>
      </c>
      <c r="B123" s="54">
        <f>'1 Raw data'!B123-'1 Raw data'!$B123</f>
        <v>0</v>
      </c>
      <c r="C123" s="54"/>
      <c r="D123" s="54"/>
      <c r="E123" s="81">
        <v>638</v>
      </c>
      <c r="F123" s="84">
        <f>'1 Raw data'!F123-'1 Raw data'!$B123</f>
        <v>257.71428571428567</v>
      </c>
      <c r="G123" s="82"/>
      <c r="H123" s="82"/>
      <c r="I123" s="86">
        <v>638</v>
      </c>
      <c r="J123" s="87">
        <f>'1 Raw data'!J123-'1 Raw data'!$B123</f>
        <v>882.97619047619037</v>
      </c>
      <c r="K123" s="87"/>
      <c r="L123" s="87"/>
      <c r="M123" s="89">
        <v>638</v>
      </c>
      <c r="N123" s="90">
        <f>'1 Raw data'!N123-'1 Raw data'!$B123</f>
        <v>547.30952380952374</v>
      </c>
      <c r="O123" s="90"/>
      <c r="Q123" s="57">
        <v>638</v>
      </c>
      <c r="R123" s="56">
        <f>'1 Raw data'!R123-'1 Raw data'!$B123</f>
        <v>1414.2857142857142</v>
      </c>
      <c r="T123" s="56"/>
      <c r="U123" s="122">
        <v>638</v>
      </c>
      <c r="V123" s="122">
        <f>'1 Raw data'!V123-'1 Raw data'!$B123</f>
        <v>1408</v>
      </c>
      <c r="W123" s="128"/>
    </row>
    <row r="124" spans="1:23" ht="15" x14ac:dyDescent="0.25">
      <c r="A124" s="54">
        <v>639</v>
      </c>
      <c r="B124" s="54">
        <f>'1 Raw data'!B124-'1 Raw data'!$B124</f>
        <v>0</v>
      </c>
      <c r="C124" s="54"/>
      <c r="D124" s="54"/>
      <c r="E124" s="81">
        <v>639</v>
      </c>
      <c r="F124" s="84">
        <f>'1 Raw data'!F124-'1 Raw data'!$B124</f>
        <v>147.85714285714289</v>
      </c>
      <c r="G124" s="82"/>
      <c r="H124" s="82"/>
      <c r="I124" s="86">
        <v>639</v>
      </c>
      <c r="J124" s="87">
        <f>'1 Raw data'!J124-'1 Raw data'!$B124</f>
        <v>742.04761904761904</v>
      </c>
      <c r="K124" s="87"/>
      <c r="L124" s="87"/>
      <c r="M124" s="89">
        <v>639</v>
      </c>
      <c r="N124" s="90">
        <f>'1 Raw data'!N124-'1 Raw data'!$B124</f>
        <v>499.04761904761909</v>
      </c>
      <c r="O124" s="90"/>
      <c r="Q124" s="57">
        <v>639</v>
      </c>
      <c r="R124" s="56">
        <f>'1 Raw data'!R124-'1 Raw data'!$B124</f>
        <v>1350</v>
      </c>
      <c r="T124" s="56"/>
      <c r="U124" s="122">
        <v>639</v>
      </c>
      <c r="V124" s="122">
        <f>'1 Raw data'!V124-'1 Raw data'!$B124</f>
        <v>1456.2857142857144</v>
      </c>
      <c r="W124" s="128"/>
    </row>
    <row r="125" spans="1:23" ht="15" x14ac:dyDescent="0.25">
      <c r="A125" s="54">
        <v>640</v>
      </c>
      <c r="B125" s="54">
        <f>'1 Raw data'!B125-'1 Raw data'!$B125</f>
        <v>0</v>
      </c>
      <c r="C125" s="54"/>
      <c r="D125" s="54"/>
      <c r="E125" s="81">
        <v>640</v>
      </c>
      <c r="F125" s="84">
        <f>'1 Raw data'!F125-'1 Raw data'!$B125</f>
        <v>157.57142857142858</v>
      </c>
      <c r="G125" s="82"/>
      <c r="H125" s="82"/>
      <c r="I125" s="86">
        <v>640</v>
      </c>
      <c r="J125" s="87">
        <f>'1 Raw data'!J125-'1 Raw data'!$B125</f>
        <v>724.47619047619048</v>
      </c>
      <c r="K125" s="87"/>
      <c r="L125" s="87"/>
      <c r="M125" s="89">
        <v>640</v>
      </c>
      <c r="N125" s="90">
        <f>'1 Raw data'!N125-'1 Raw data'!$B125</f>
        <v>438.80952380952374</v>
      </c>
      <c r="O125" s="90"/>
      <c r="Q125" s="57">
        <v>640</v>
      </c>
      <c r="R125" s="56">
        <f>'1 Raw data'!R125-'1 Raw data'!$B125</f>
        <v>1266</v>
      </c>
      <c r="T125" s="56"/>
      <c r="U125" s="122">
        <v>640</v>
      </c>
      <c r="V125" s="122">
        <f>'1 Raw data'!V125-'1 Raw data'!$B125</f>
        <v>1280.7142857142858</v>
      </c>
      <c r="W125" s="128"/>
    </row>
    <row r="126" spans="1:23" ht="15" x14ac:dyDescent="0.25">
      <c r="A126" s="54">
        <v>641</v>
      </c>
      <c r="B126" s="54">
        <f>'1 Raw data'!B126-'1 Raw data'!$B126</f>
        <v>0</v>
      </c>
      <c r="C126" s="54"/>
      <c r="D126" s="54"/>
      <c r="E126" s="81">
        <v>641</v>
      </c>
      <c r="F126" s="84">
        <f>'1 Raw data'!F126-'1 Raw data'!$B126</f>
        <v>87.571428571428555</v>
      </c>
      <c r="G126" s="82"/>
      <c r="H126" s="82"/>
      <c r="I126" s="86">
        <v>641</v>
      </c>
      <c r="J126" s="87">
        <f>'1 Raw data'!J126-'1 Raw data'!$B126</f>
        <v>678.88095238095229</v>
      </c>
      <c r="K126" s="87"/>
      <c r="L126" s="87"/>
      <c r="M126" s="89">
        <v>641</v>
      </c>
      <c r="N126" s="90">
        <f>'1 Raw data'!N126-'1 Raw data'!$B126</f>
        <v>375.04761904761909</v>
      </c>
      <c r="O126" s="90"/>
      <c r="Q126" s="57">
        <v>641</v>
      </c>
      <c r="R126" s="56">
        <f>'1 Raw data'!R126-'1 Raw data'!$B126</f>
        <v>1203.4285714285716</v>
      </c>
      <c r="T126" s="56"/>
      <c r="U126" s="122">
        <v>641</v>
      </c>
      <c r="V126" s="122">
        <f>'1 Raw data'!V126-'1 Raw data'!$B126</f>
        <v>1157</v>
      </c>
      <c r="W126" s="128"/>
    </row>
    <row r="127" spans="1:23" ht="15" x14ac:dyDescent="0.25">
      <c r="A127" s="54">
        <v>642</v>
      </c>
      <c r="B127" s="54">
        <f>'1 Raw data'!B127-'1 Raw data'!$B127</f>
        <v>0</v>
      </c>
      <c r="C127" s="54"/>
      <c r="D127" s="54"/>
      <c r="E127" s="81">
        <v>642</v>
      </c>
      <c r="F127" s="84">
        <f>'1 Raw data'!F127-'1 Raw data'!$B127</f>
        <v>53.857142857142861</v>
      </c>
      <c r="G127" s="82"/>
      <c r="H127" s="82"/>
      <c r="I127" s="86">
        <v>642</v>
      </c>
      <c r="J127" s="87">
        <f>'1 Raw data'!J127-'1 Raw data'!$B127</f>
        <v>486.69047619047626</v>
      </c>
      <c r="K127" s="87"/>
      <c r="L127" s="87"/>
      <c r="M127" s="89">
        <v>642</v>
      </c>
      <c r="N127" s="90">
        <f>'1 Raw data'!N127-'1 Raw data'!$B127</f>
        <v>415.52380952380952</v>
      </c>
      <c r="O127" s="90"/>
      <c r="Q127" s="57">
        <v>642</v>
      </c>
      <c r="R127" s="56">
        <f>'1 Raw data'!R127-'1 Raw data'!$B127</f>
        <v>1061.2857142857142</v>
      </c>
      <c r="T127" s="56"/>
      <c r="U127" s="122">
        <v>642</v>
      </c>
      <c r="V127" s="122">
        <f>'1 Raw data'!V127-'1 Raw data'!$B127</f>
        <v>1192.7142857142858</v>
      </c>
      <c r="W127" s="128"/>
    </row>
    <row r="128" spans="1:23" ht="15" x14ac:dyDescent="0.25">
      <c r="A128" s="54">
        <v>643</v>
      </c>
      <c r="B128" s="54">
        <f>'1 Raw data'!B128-'1 Raw data'!$B128</f>
        <v>0</v>
      </c>
      <c r="C128" s="54"/>
      <c r="D128" s="54"/>
      <c r="E128" s="81">
        <v>643</v>
      </c>
      <c r="F128" s="84">
        <f>'1 Raw data'!F128-'1 Raw data'!$B128</f>
        <v>174</v>
      </c>
      <c r="G128" s="82"/>
      <c r="H128" s="82"/>
      <c r="I128" s="86">
        <v>643</v>
      </c>
      <c r="J128" s="87">
        <f>'1 Raw data'!J128-'1 Raw data'!$B128</f>
        <v>819.21428571428578</v>
      </c>
      <c r="K128" s="87"/>
      <c r="L128" s="87"/>
      <c r="M128" s="89">
        <v>643</v>
      </c>
      <c r="N128" s="90">
        <f>'1 Raw data'!N128-'1 Raw data'!$B128</f>
        <v>399.04761904761909</v>
      </c>
      <c r="O128" s="90"/>
      <c r="Q128" s="57">
        <v>643</v>
      </c>
      <c r="R128" s="56">
        <f>'1 Raw data'!R128-'1 Raw data'!$B128</f>
        <v>1235.1428571428571</v>
      </c>
      <c r="T128" s="56"/>
      <c r="U128" s="122">
        <v>643</v>
      </c>
      <c r="V128" s="122">
        <f>'1 Raw data'!V128-'1 Raw data'!$B128</f>
        <v>1126.8571428571429</v>
      </c>
      <c r="W128" s="128"/>
    </row>
    <row r="129" spans="1:23" ht="15" x14ac:dyDescent="0.25">
      <c r="A129" s="54">
        <v>644</v>
      </c>
      <c r="B129" s="54">
        <f>'1 Raw data'!B129-'1 Raw data'!$B129</f>
        <v>0</v>
      </c>
      <c r="C129" s="54"/>
      <c r="D129" s="54"/>
      <c r="E129" s="81">
        <v>644</v>
      </c>
      <c r="F129" s="84">
        <f>'1 Raw data'!F129-'1 Raw data'!$B129</f>
        <v>150.42857142857144</v>
      </c>
      <c r="G129" s="82"/>
      <c r="H129" s="82"/>
      <c r="I129" s="86">
        <v>644</v>
      </c>
      <c r="J129" s="87">
        <f>'1 Raw data'!J129-'1 Raw data'!$B129</f>
        <v>738.71428571428567</v>
      </c>
      <c r="K129" s="87"/>
      <c r="L129" s="87"/>
      <c r="M129" s="89">
        <v>644</v>
      </c>
      <c r="N129" s="90">
        <f>'1 Raw data'!N129-'1 Raw data'!$B129</f>
        <v>437.88095238095235</v>
      </c>
      <c r="O129" s="90"/>
      <c r="Q129" s="57">
        <v>644</v>
      </c>
      <c r="R129" s="56">
        <f>'1 Raw data'!R129-'1 Raw data'!$B129</f>
        <v>1306</v>
      </c>
      <c r="T129" s="56"/>
      <c r="U129" s="122">
        <v>644</v>
      </c>
      <c r="V129" s="122">
        <f>'1 Raw data'!V129-'1 Raw data'!$B129</f>
        <v>1241.4285714285716</v>
      </c>
      <c r="W129" s="128"/>
    </row>
    <row r="130" spans="1:23" ht="15" x14ac:dyDescent="0.25">
      <c r="A130" s="54">
        <v>645</v>
      </c>
      <c r="B130" s="54">
        <f>'1 Raw data'!B130-'1 Raw data'!$B130</f>
        <v>0</v>
      </c>
      <c r="C130" s="54"/>
      <c r="D130" s="54"/>
      <c r="E130" s="81">
        <v>645</v>
      </c>
      <c r="F130" s="84">
        <f>'1 Raw data'!F130-'1 Raw data'!$B130</f>
        <v>0.42857142857141639</v>
      </c>
      <c r="G130" s="82"/>
      <c r="H130" s="82"/>
      <c r="I130" s="86">
        <v>645</v>
      </c>
      <c r="J130" s="87">
        <f>'1 Raw data'!J130-'1 Raw data'!$B130</f>
        <v>652.66666666666663</v>
      </c>
      <c r="K130" s="87"/>
      <c r="L130" s="87"/>
      <c r="M130" s="89">
        <v>645</v>
      </c>
      <c r="N130" s="90">
        <f>'1 Raw data'!N130-'1 Raw data'!$B130</f>
        <v>333.66666666666669</v>
      </c>
      <c r="O130" s="90"/>
      <c r="Q130" s="57">
        <v>645</v>
      </c>
      <c r="R130" s="56">
        <f>'1 Raw data'!R130-'1 Raw data'!$B130</f>
        <v>1207.4285714285713</v>
      </c>
      <c r="T130" s="56"/>
      <c r="U130" s="122">
        <v>645</v>
      </c>
      <c r="V130" s="122">
        <f>'1 Raw data'!V130-'1 Raw data'!$B130</f>
        <v>1190.5714285714287</v>
      </c>
      <c r="W130" s="128"/>
    </row>
    <row r="131" spans="1:23" ht="15" x14ac:dyDescent="0.25">
      <c r="A131" s="54">
        <v>646</v>
      </c>
      <c r="B131" s="54">
        <f>'1 Raw data'!B131-'1 Raw data'!$B131</f>
        <v>0</v>
      </c>
      <c r="C131" s="54"/>
      <c r="D131" s="54"/>
      <c r="E131" s="81">
        <v>646</v>
      </c>
      <c r="F131" s="84">
        <f>'1 Raw data'!F131-'1 Raw data'!$B131</f>
        <v>219.85714285714286</v>
      </c>
      <c r="G131" s="82"/>
      <c r="H131" s="82"/>
      <c r="I131" s="86">
        <v>646</v>
      </c>
      <c r="J131" s="87">
        <f>'1 Raw data'!J131-'1 Raw data'!$B131</f>
        <v>727.02380952380952</v>
      </c>
      <c r="K131" s="87"/>
      <c r="L131" s="87"/>
      <c r="M131" s="89">
        <v>646</v>
      </c>
      <c r="N131" s="90">
        <f>'1 Raw data'!N131-'1 Raw data'!$B131</f>
        <v>310.52380952380952</v>
      </c>
      <c r="O131" s="90"/>
      <c r="Q131" s="57">
        <v>646</v>
      </c>
      <c r="R131" s="56">
        <f>'1 Raw data'!R131-'1 Raw data'!$B131</f>
        <v>1126.2857142857142</v>
      </c>
      <c r="T131" s="56"/>
      <c r="U131" s="122">
        <v>646</v>
      </c>
      <c r="V131" s="122">
        <f>'1 Raw data'!V131-'1 Raw data'!$B131</f>
        <v>1401.7142857142858</v>
      </c>
      <c r="W131" s="128"/>
    </row>
    <row r="132" spans="1:23" ht="15" x14ac:dyDescent="0.25">
      <c r="A132" s="54">
        <v>647</v>
      </c>
      <c r="B132" s="54">
        <f>'1 Raw data'!B132-'1 Raw data'!$B132</f>
        <v>0</v>
      </c>
      <c r="C132" s="54"/>
      <c r="D132" s="54"/>
      <c r="E132" s="81">
        <v>647</v>
      </c>
      <c r="F132" s="84">
        <f>'1 Raw data'!F132-'1 Raw data'!$B132</f>
        <v>233.57142857142858</v>
      </c>
      <c r="G132" s="82"/>
      <c r="H132" s="82"/>
      <c r="I132" s="86">
        <v>647</v>
      </c>
      <c r="J132" s="87">
        <f>'1 Raw data'!J132-'1 Raw data'!$B132</f>
        <v>721.14285714285711</v>
      </c>
      <c r="K132" s="87"/>
      <c r="L132" s="87"/>
      <c r="M132" s="89">
        <v>647</v>
      </c>
      <c r="N132" s="90">
        <f>'1 Raw data'!N132-'1 Raw data'!$B132</f>
        <v>520.14285714285711</v>
      </c>
      <c r="O132" s="90"/>
      <c r="Q132" s="57">
        <v>647</v>
      </c>
      <c r="R132" s="56">
        <f>'1 Raw data'!R132-'1 Raw data'!$B132</f>
        <v>1236.4285714285713</v>
      </c>
      <c r="T132" s="56"/>
      <c r="U132" s="122">
        <v>647</v>
      </c>
      <c r="V132" s="122">
        <f>'1 Raw data'!V132-'1 Raw data'!$B132</f>
        <v>1205.7142857142858</v>
      </c>
      <c r="W132" s="128"/>
    </row>
    <row r="133" spans="1:23" ht="15" x14ac:dyDescent="0.25">
      <c r="A133" s="54">
        <v>648</v>
      </c>
      <c r="B133" s="54">
        <f>'1 Raw data'!B133-'1 Raw data'!$B133</f>
        <v>0</v>
      </c>
      <c r="C133" s="54"/>
      <c r="D133" s="54"/>
      <c r="E133" s="81">
        <v>648</v>
      </c>
      <c r="F133" s="84">
        <f>'1 Raw data'!F133-'1 Raw data'!$B133</f>
        <v>201.42857142857144</v>
      </c>
      <c r="G133" s="82"/>
      <c r="H133" s="82"/>
      <c r="I133" s="86">
        <v>648</v>
      </c>
      <c r="J133" s="87">
        <f>'1 Raw data'!J133-'1 Raw data'!$B133</f>
        <v>641.61904761904771</v>
      </c>
      <c r="K133" s="87"/>
      <c r="L133" s="87"/>
      <c r="M133" s="89">
        <v>648</v>
      </c>
      <c r="N133" s="90">
        <f>'1 Raw data'!N133-'1 Raw data'!$B133</f>
        <v>295.45238095238096</v>
      </c>
      <c r="O133" s="90"/>
      <c r="Q133" s="57">
        <v>648</v>
      </c>
      <c r="R133" s="56">
        <f>'1 Raw data'!R133-'1 Raw data'!$B133</f>
        <v>1097</v>
      </c>
      <c r="T133" s="56"/>
      <c r="U133" s="122">
        <v>648</v>
      </c>
      <c r="V133" s="122">
        <f>'1 Raw data'!V133-'1 Raw data'!$B133</f>
        <v>1088.8571428571429</v>
      </c>
      <c r="W133" s="128"/>
    </row>
    <row r="134" spans="1:23" ht="15" x14ac:dyDescent="0.25">
      <c r="A134" s="54">
        <v>649</v>
      </c>
      <c r="B134" s="54">
        <f>'1 Raw data'!B134-'1 Raw data'!$B134</f>
        <v>0</v>
      </c>
      <c r="C134" s="54"/>
      <c r="D134" s="54"/>
      <c r="E134" s="81">
        <v>649</v>
      </c>
      <c r="F134" s="84">
        <f>'1 Raw data'!F134-'1 Raw data'!$B134</f>
        <v>135.28571428571428</v>
      </c>
      <c r="G134" s="82"/>
      <c r="H134" s="82"/>
      <c r="I134" s="86">
        <v>649</v>
      </c>
      <c r="J134" s="87">
        <f>'1 Raw data'!J134-'1 Raw data'!$B134</f>
        <v>612.66666666666663</v>
      </c>
      <c r="K134" s="87"/>
      <c r="L134" s="87"/>
      <c r="M134" s="89">
        <v>649</v>
      </c>
      <c r="N134" s="90">
        <f>'1 Raw data'!N134-'1 Raw data'!$B134</f>
        <v>358.33333333333331</v>
      </c>
      <c r="O134" s="90"/>
      <c r="Q134" s="57">
        <v>649</v>
      </c>
      <c r="R134" s="56">
        <f>'1 Raw data'!R134-'1 Raw data'!$B134</f>
        <v>1093</v>
      </c>
      <c r="T134" s="56"/>
      <c r="U134" s="122">
        <v>649</v>
      </c>
      <c r="V134" s="122">
        <f>'1 Raw data'!V134-'1 Raw data'!$B134</f>
        <v>1031.7142857142858</v>
      </c>
      <c r="W134" s="128"/>
    </row>
    <row r="135" spans="1:23" ht="15" x14ac:dyDescent="0.25">
      <c r="A135" s="54">
        <v>650</v>
      </c>
      <c r="B135" s="54">
        <f>'1 Raw data'!B135-'1 Raw data'!$B135</f>
        <v>0</v>
      </c>
      <c r="C135" s="54"/>
      <c r="D135" s="54"/>
      <c r="E135" s="81">
        <v>650</v>
      </c>
      <c r="F135" s="84">
        <f>'1 Raw data'!F135-'1 Raw data'!$B135</f>
        <v>106.14285714285714</v>
      </c>
      <c r="G135" s="82"/>
      <c r="H135" s="82"/>
      <c r="I135" s="86">
        <v>650</v>
      </c>
      <c r="J135" s="87">
        <f>'1 Raw data'!J135-'1 Raw data'!$B135</f>
        <v>620.66666666666663</v>
      </c>
      <c r="K135" s="87"/>
      <c r="L135" s="87"/>
      <c r="M135" s="89">
        <v>650</v>
      </c>
      <c r="N135" s="90">
        <f>'1 Raw data'!N135-'1 Raw data'!$B135</f>
        <v>285.33333333333331</v>
      </c>
      <c r="O135" s="90"/>
      <c r="Q135" s="57">
        <v>650</v>
      </c>
      <c r="R135" s="56">
        <f>'1 Raw data'!R135-'1 Raw data'!$B135</f>
        <v>1145.5714285714287</v>
      </c>
      <c r="T135" s="56"/>
      <c r="U135" s="122">
        <v>650</v>
      </c>
      <c r="V135" s="122">
        <f>'1 Raw data'!V135-'1 Raw data'!$B135</f>
        <v>1005</v>
      </c>
      <c r="W135" s="128"/>
    </row>
    <row r="136" spans="1:23" ht="15" x14ac:dyDescent="0.25">
      <c r="A136" s="54">
        <v>651</v>
      </c>
      <c r="B136" s="54">
        <f>'1 Raw data'!B136-'1 Raw data'!$B136</f>
        <v>0</v>
      </c>
      <c r="C136" s="54"/>
      <c r="D136" s="54"/>
      <c r="E136" s="81">
        <v>651</v>
      </c>
      <c r="F136" s="84">
        <f>'1 Raw data'!F136-'1 Raw data'!$B136</f>
        <v>71.571428571428555</v>
      </c>
      <c r="G136" s="82"/>
      <c r="H136" s="82"/>
      <c r="I136" s="86">
        <v>651</v>
      </c>
      <c r="J136" s="87">
        <f>'1 Raw data'!J136-'1 Raw data'!$B136</f>
        <v>591.92857142857144</v>
      </c>
      <c r="K136" s="87"/>
      <c r="L136" s="87"/>
      <c r="M136" s="89">
        <v>651</v>
      </c>
      <c r="N136" s="90">
        <f>'1 Raw data'!N136-'1 Raw data'!$B136</f>
        <v>374.92857142857144</v>
      </c>
      <c r="O136" s="90"/>
      <c r="Q136" s="57">
        <v>651</v>
      </c>
      <c r="R136" s="56">
        <f>'1 Raw data'!R136-'1 Raw data'!$B136</f>
        <v>937.14285714285722</v>
      </c>
      <c r="T136" s="56"/>
      <c r="U136" s="122">
        <v>651</v>
      </c>
      <c r="V136" s="122">
        <f>'1 Raw data'!V136-'1 Raw data'!$B136</f>
        <v>978.71428571428567</v>
      </c>
      <c r="W136" s="128"/>
    </row>
    <row r="137" spans="1:23" ht="15" x14ac:dyDescent="0.25">
      <c r="A137" s="54">
        <v>652</v>
      </c>
      <c r="B137" s="54">
        <f>'1 Raw data'!B137-'1 Raw data'!$B137</f>
        <v>0</v>
      </c>
      <c r="C137" s="54"/>
      <c r="D137" s="54"/>
      <c r="E137" s="81">
        <v>652</v>
      </c>
      <c r="F137" s="84">
        <f>'1 Raw data'!F137-'1 Raw data'!$B137</f>
        <v>15.571428571428584</v>
      </c>
      <c r="G137" s="82"/>
      <c r="H137" s="82"/>
      <c r="I137" s="86">
        <v>652</v>
      </c>
      <c r="J137" s="87">
        <f>'1 Raw data'!J137-'1 Raw data'!$B137</f>
        <v>569.33333333333337</v>
      </c>
      <c r="K137" s="87"/>
      <c r="L137" s="87"/>
      <c r="M137" s="89">
        <v>652</v>
      </c>
      <c r="N137" s="90">
        <f>'1 Raw data'!N137-'1 Raw data'!$B137</f>
        <v>303.66666666666669</v>
      </c>
      <c r="O137" s="90"/>
      <c r="Q137" s="57">
        <v>652</v>
      </c>
      <c r="R137" s="56">
        <f>'1 Raw data'!R137-'1 Raw data'!$B137</f>
        <v>1080.2857142857142</v>
      </c>
      <c r="T137" s="56"/>
      <c r="U137" s="122">
        <v>652</v>
      </c>
      <c r="V137" s="122">
        <f>'1 Raw data'!V137-'1 Raw data'!$B137</f>
        <v>1007.8571428571429</v>
      </c>
      <c r="W137" s="128"/>
    </row>
    <row r="138" spans="1:23" ht="15" x14ac:dyDescent="0.25">
      <c r="A138" s="54">
        <v>653</v>
      </c>
      <c r="B138" s="54">
        <f>'1 Raw data'!B138-'1 Raw data'!$B138</f>
        <v>0</v>
      </c>
      <c r="C138" s="54"/>
      <c r="D138" s="54"/>
      <c r="E138" s="81">
        <v>653</v>
      </c>
      <c r="F138" s="84">
        <f>'1 Raw data'!F138-'1 Raw data'!$B138</f>
        <v>104.14285714285711</v>
      </c>
      <c r="G138" s="82"/>
      <c r="H138" s="82"/>
      <c r="I138" s="86">
        <v>653</v>
      </c>
      <c r="J138" s="87">
        <f>'1 Raw data'!J138-'1 Raw data'!$B138</f>
        <v>618.45238095238096</v>
      </c>
      <c r="K138" s="87"/>
      <c r="L138" s="87"/>
      <c r="M138" s="89">
        <v>653</v>
      </c>
      <c r="N138" s="90">
        <f>'1 Raw data'!N138-'1 Raw data'!$B138</f>
        <v>291.61904761904759</v>
      </c>
      <c r="O138" s="90"/>
      <c r="Q138" s="57">
        <v>653</v>
      </c>
      <c r="R138" s="56">
        <f>'1 Raw data'!R138-'1 Raw data'!$B138</f>
        <v>847.85714285714289</v>
      </c>
      <c r="T138" s="56"/>
      <c r="U138" s="122">
        <v>653</v>
      </c>
      <c r="V138" s="122">
        <f>'1 Raw data'!V138-'1 Raw data'!$B138</f>
        <v>1019.4285714285713</v>
      </c>
      <c r="W138" s="128"/>
    </row>
    <row r="139" spans="1:23" ht="15" x14ac:dyDescent="0.25">
      <c r="A139" s="54">
        <v>654</v>
      </c>
      <c r="B139" s="54">
        <f>'1 Raw data'!B139-'1 Raw data'!$B139</f>
        <v>0</v>
      </c>
      <c r="C139" s="54"/>
      <c r="D139" s="54"/>
      <c r="E139" s="81">
        <v>654</v>
      </c>
      <c r="F139" s="84">
        <f>'1 Raw data'!F139-'1 Raw data'!$B139</f>
        <v>100.71428571428569</v>
      </c>
      <c r="G139" s="82"/>
      <c r="H139" s="82"/>
      <c r="I139" s="86">
        <v>654</v>
      </c>
      <c r="J139" s="87">
        <f>'1 Raw data'!J139-'1 Raw data'!$B139</f>
        <v>620.35714285714289</v>
      </c>
      <c r="K139" s="87"/>
      <c r="L139" s="87"/>
      <c r="M139" s="89">
        <v>654</v>
      </c>
      <c r="N139" s="90">
        <f>'1 Raw data'!N139-'1 Raw data'!$B139</f>
        <v>244.02380952380955</v>
      </c>
      <c r="O139" s="90"/>
      <c r="Q139" s="57">
        <v>654</v>
      </c>
      <c r="R139" s="56">
        <f>'1 Raw data'!R139-'1 Raw data'!$B139</f>
        <v>922.14285714285711</v>
      </c>
      <c r="T139" s="56"/>
      <c r="U139" s="122">
        <v>654</v>
      </c>
      <c r="V139" s="122">
        <f>'1 Raw data'!V139-'1 Raw data'!$B139</f>
        <v>1026.8571428571429</v>
      </c>
      <c r="W139" s="128"/>
    </row>
    <row r="140" spans="1:23" ht="15" x14ac:dyDescent="0.25">
      <c r="A140" s="54">
        <v>655</v>
      </c>
      <c r="B140" s="54">
        <f>'1 Raw data'!B140-'1 Raw data'!$B140</f>
        <v>0</v>
      </c>
      <c r="C140" s="54"/>
      <c r="D140" s="54"/>
      <c r="E140" s="81">
        <v>655</v>
      </c>
      <c r="F140" s="84">
        <f>'1 Raw data'!F140-'1 Raw data'!$B140</f>
        <v>133.85714285714286</v>
      </c>
      <c r="G140" s="82"/>
      <c r="H140" s="82"/>
      <c r="I140" s="86">
        <v>655</v>
      </c>
      <c r="J140" s="87">
        <f>'1 Raw data'!J140-'1 Raw data'!$B140</f>
        <v>481.30952380952374</v>
      </c>
      <c r="K140" s="87"/>
      <c r="L140" s="87"/>
      <c r="M140" s="89">
        <v>655</v>
      </c>
      <c r="N140" s="90">
        <f>'1 Raw data'!N140-'1 Raw data'!$B140</f>
        <v>242.14285714285714</v>
      </c>
      <c r="O140" s="90"/>
      <c r="Q140" s="57">
        <v>655</v>
      </c>
      <c r="R140" s="56">
        <f>'1 Raw data'!R140-'1 Raw data'!$B140</f>
        <v>895.42857142857133</v>
      </c>
      <c r="T140" s="56"/>
      <c r="U140" s="122">
        <v>655</v>
      </c>
      <c r="V140" s="122">
        <f>'1 Raw data'!V140-'1 Raw data'!$B140</f>
        <v>879.28571428571422</v>
      </c>
      <c r="W140" s="128"/>
    </row>
    <row r="141" spans="1:23" ht="15" x14ac:dyDescent="0.25">
      <c r="A141" s="54">
        <v>656</v>
      </c>
      <c r="B141" s="54">
        <f>'1 Raw data'!B141-'1 Raw data'!$B141</f>
        <v>0</v>
      </c>
      <c r="C141" s="54"/>
      <c r="D141" s="54"/>
      <c r="E141" s="81">
        <v>656</v>
      </c>
      <c r="F141" s="84">
        <f>'1 Raw data'!F141-'1 Raw data'!$B141</f>
        <v>49.285714285714278</v>
      </c>
      <c r="G141" s="82"/>
      <c r="H141" s="82"/>
      <c r="I141" s="86">
        <v>656</v>
      </c>
      <c r="J141" s="87">
        <f>'1 Raw data'!J141-'1 Raw data'!$B141</f>
        <v>509.80952380952374</v>
      </c>
      <c r="K141" s="87"/>
      <c r="L141" s="87"/>
      <c r="M141" s="89">
        <v>656</v>
      </c>
      <c r="N141" s="90">
        <f>'1 Raw data'!N141-'1 Raw data'!$B141</f>
        <v>380.47619047619048</v>
      </c>
      <c r="O141" s="90"/>
      <c r="Q141" s="57">
        <v>656</v>
      </c>
      <c r="R141" s="56">
        <f>'1 Raw data'!R141-'1 Raw data'!$B141</f>
        <v>978.14285714285711</v>
      </c>
      <c r="T141" s="56"/>
      <c r="U141" s="122">
        <v>656</v>
      </c>
      <c r="V141" s="122">
        <f>'1 Raw data'!V141-'1 Raw data'!$B141</f>
        <v>945.42857142857133</v>
      </c>
      <c r="W141" s="128"/>
    </row>
    <row r="142" spans="1:23" ht="15" x14ac:dyDescent="0.25">
      <c r="A142" s="54">
        <v>657</v>
      </c>
      <c r="B142" s="54">
        <f>'1 Raw data'!B142-'1 Raw data'!$B142</f>
        <v>0</v>
      </c>
      <c r="C142" s="54"/>
      <c r="D142" s="54"/>
      <c r="E142" s="81">
        <v>657</v>
      </c>
      <c r="F142" s="84">
        <f>'1 Raw data'!F142-'1 Raw data'!$B142</f>
        <v>81.714285714285708</v>
      </c>
      <c r="G142" s="82"/>
      <c r="H142" s="82"/>
      <c r="I142" s="86">
        <v>657</v>
      </c>
      <c r="J142" s="87">
        <f>'1 Raw data'!J142-'1 Raw data'!$B142</f>
        <v>450.28571428571428</v>
      </c>
      <c r="K142" s="87"/>
      <c r="L142" s="87"/>
      <c r="M142" s="89">
        <v>657</v>
      </c>
      <c r="N142" s="90">
        <f>'1 Raw data'!N142-'1 Raw data'!$B142</f>
        <v>293.61904761904759</v>
      </c>
      <c r="O142" s="90"/>
      <c r="Q142" s="57">
        <v>657</v>
      </c>
      <c r="R142" s="56">
        <f>'1 Raw data'!R142-'1 Raw data'!$B142</f>
        <v>940.14285714285722</v>
      </c>
      <c r="T142" s="56"/>
      <c r="U142" s="122">
        <v>657</v>
      </c>
      <c r="V142" s="122">
        <f>'1 Raw data'!V142-'1 Raw data'!$B142</f>
        <v>941.71428571428567</v>
      </c>
      <c r="W142" s="128"/>
    </row>
    <row r="143" spans="1:23" ht="15" x14ac:dyDescent="0.25">
      <c r="A143" s="54">
        <v>658</v>
      </c>
      <c r="B143" s="54">
        <f>'1 Raw data'!B143-'1 Raw data'!$B143</f>
        <v>0</v>
      </c>
      <c r="C143" s="54"/>
      <c r="D143" s="54"/>
      <c r="E143" s="81">
        <v>658</v>
      </c>
      <c r="F143" s="84">
        <f>'1 Raw data'!F143-'1 Raw data'!$B143</f>
        <v>-14.285714285714306</v>
      </c>
      <c r="G143" s="82"/>
      <c r="H143" s="82"/>
      <c r="I143" s="86">
        <v>658</v>
      </c>
      <c r="J143" s="87">
        <f>'1 Raw data'!J143-'1 Raw data'!$B143</f>
        <v>527.09523809523807</v>
      </c>
      <c r="K143" s="87"/>
      <c r="L143" s="87"/>
      <c r="M143" s="89">
        <v>658</v>
      </c>
      <c r="N143" s="90">
        <f>'1 Raw data'!N143-'1 Raw data'!$B143</f>
        <v>192.92857142857142</v>
      </c>
      <c r="O143" s="90"/>
      <c r="Q143" s="57">
        <v>658</v>
      </c>
      <c r="R143" s="56">
        <f>'1 Raw data'!R143-'1 Raw data'!$B143</f>
        <v>835.28571428571433</v>
      </c>
      <c r="T143" s="56"/>
      <c r="U143" s="122">
        <v>658</v>
      </c>
      <c r="V143" s="122">
        <f>'1 Raw data'!V143-'1 Raw data'!$B143</f>
        <v>851.28571428571433</v>
      </c>
      <c r="W143" s="128"/>
    </row>
    <row r="144" spans="1:23" ht="15" x14ac:dyDescent="0.25">
      <c r="A144" s="54">
        <v>659</v>
      </c>
      <c r="B144" s="54">
        <f>'1 Raw data'!B144-'1 Raw data'!$B144</f>
        <v>0</v>
      </c>
      <c r="C144" s="54"/>
      <c r="D144" s="54"/>
      <c r="E144" s="81">
        <v>659</v>
      </c>
      <c r="F144" s="84">
        <f>'1 Raw data'!F144-'1 Raw data'!$B144</f>
        <v>-0.28571428571427759</v>
      </c>
      <c r="G144" s="82"/>
      <c r="H144" s="82"/>
      <c r="I144" s="86">
        <v>659</v>
      </c>
      <c r="J144" s="87">
        <f>'1 Raw data'!J144-'1 Raw data'!$B144</f>
        <v>398.80952380952374</v>
      </c>
      <c r="K144" s="87"/>
      <c r="L144" s="87"/>
      <c r="M144" s="89">
        <v>659</v>
      </c>
      <c r="N144" s="90">
        <f>'1 Raw data'!N144-'1 Raw data'!$B144</f>
        <v>241.30952380952382</v>
      </c>
      <c r="O144" s="90"/>
      <c r="Q144" s="57">
        <v>659</v>
      </c>
      <c r="R144" s="56">
        <f>'1 Raw data'!R144-'1 Raw data'!$B144</f>
        <v>876.71428571428578</v>
      </c>
      <c r="T144" s="56"/>
      <c r="U144" s="122">
        <v>659</v>
      </c>
      <c r="V144" s="122">
        <f>'1 Raw data'!V144-'1 Raw data'!$B144</f>
        <v>851.85714285714278</v>
      </c>
      <c r="W144" s="128"/>
    </row>
    <row r="145" spans="1:23" ht="15" x14ac:dyDescent="0.25">
      <c r="A145" s="54">
        <v>660</v>
      </c>
      <c r="B145" s="54">
        <f>'1 Raw data'!B145-'1 Raw data'!$B145</f>
        <v>0</v>
      </c>
      <c r="C145" s="54"/>
      <c r="D145" s="54"/>
      <c r="E145" s="81">
        <v>660</v>
      </c>
      <c r="F145" s="84">
        <f>'1 Raw data'!F145-'1 Raw data'!$B145</f>
        <v>126.42857142857142</v>
      </c>
      <c r="G145" s="82"/>
      <c r="H145" s="82"/>
      <c r="I145" s="86">
        <v>660</v>
      </c>
      <c r="J145" s="87">
        <f>'1 Raw data'!J145-'1 Raw data'!$B145</f>
        <v>492.30952380952374</v>
      </c>
      <c r="K145" s="87"/>
      <c r="L145" s="87"/>
      <c r="M145" s="89">
        <v>660</v>
      </c>
      <c r="N145" s="90">
        <f>'1 Raw data'!N145-'1 Raw data'!$B145</f>
        <v>286.14285714285711</v>
      </c>
      <c r="O145" s="90"/>
      <c r="Q145" s="57">
        <v>660</v>
      </c>
      <c r="R145" s="56">
        <f>'1 Raw data'!R145-'1 Raw data'!$B145</f>
        <v>885.42857142857144</v>
      </c>
      <c r="T145" s="56"/>
      <c r="U145" s="122">
        <v>660</v>
      </c>
      <c r="V145" s="122">
        <f>'1 Raw data'!V145-'1 Raw data'!$B145</f>
        <v>898.42857142857144</v>
      </c>
      <c r="W145" s="128"/>
    </row>
    <row r="146" spans="1:23" ht="15" x14ac:dyDescent="0.25">
      <c r="A146" s="54">
        <v>661</v>
      </c>
      <c r="B146" s="54">
        <f>'1 Raw data'!B146-'1 Raw data'!$B146</f>
        <v>0</v>
      </c>
      <c r="C146" s="54"/>
      <c r="D146" s="54"/>
      <c r="E146" s="81">
        <v>661</v>
      </c>
      <c r="F146" s="84">
        <f>'1 Raw data'!F146-'1 Raw data'!$B146</f>
        <v>151.42857142857144</v>
      </c>
      <c r="G146" s="82"/>
      <c r="H146" s="82"/>
      <c r="I146" s="86">
        <v>661</v>
      </c>
      <c r="J146" s="87">
        <f>'1 Raw data'!J146-'1 Raw data'!$B146</f>
        <v>451.42857142857144</v>
      </c>
      <c r="K146" s="87"/>
      <c r="L146" s="87"/>
      <c r="M146" s="89">
        <v>661</v>
      </c>
      <c r="N146" s="90">
        <f>'1 Raw data'!N146-'1 Raw data'!$B146</f>
        <v>315.92857142857144</v>
      </c>
      <c r="O146" s="90"/>
      <c r="Q146" s="57">
        <v>661</v>
      </c>
      <c r="R146" s="56">
        <f>'1 Raw data'!R146-'1 Raw data'!$B146</f>
        <v>816.28571428571433</v>
      </c>
      <c r="T146" s="56"/>
      <c r="U146" s="122">
        <v>661</v>
      </c>
      <c r="V146" s="122">
        <f>'1 Raw data'!V146-'1 Raw data'!$B146</f>
        <v>717.85714285714289</v>
      </c>
      <c r="W146" s="128"/>
    </row>
    <row r="147" spans="1:23" ht="15" x14ac:dyDescent="0.25">
      <c r="A147" s="54">
        <v>662</v>
      </c>
      <c r="B147" s="54">
        <f>'1 Raw data'!B147-'1 Raw data'!$B147</f>
        <v>0</v>
      </c>
      <c r="C147" s="54"/>
      <c r="D147" s="54"/>
      <c r="E147" s="81">
        <v>662</v>
      </c>
      <c r="F147" s="84">
        <f>'1 Raw data'!F147-'1 Raw data'!$B147</f>
        <v>53.571428571428584</v>
      </c>
      <c r="G147" s="82"/>
      <c r="H147" s="82"/>
      <c r="I147" s="86">
        <v>662</v>
      </c>
      <c r="J147" s="87">
        <f>'1 Raw data'!J147-'1 Raw data'!$B147</f>
        <v>379.52380952380952</v>
      </c>
      <c r="K147" s="87"/>
      <c r="L147" s="87"/>
      <c r="M147" s="89">
        <v>662</v>
      </c>
      <c r="N147" s="90">
        <f>'1 Raw data'!N147-'1 Raw data'!$B147</f>
        <v>214.35714285714286</v>
      </c>
      <c r="O147" s="90"/>
      <c r="Q147" s="57">
        <v>662</v>
      </c>
      <c r="R147" s="56">
        <f>'1 Raw data'!R147-'1 Raw data'!$B147</f>
        <v>804.57142857142856</v>
      </c>
      <c r="T147" s="56"/>
      <c r="U147" s="122">
        <v>662</v>
      </c>
      <c r="V147" s="122">
        <f>'1 Raw data'!V147-'1 Raw data'!$B147</f>
        <v>843.42857142857144</v>
      </c>
      <c r="W147" s="128"/>
    </row>
    <row r="148" spans="1:23" ht="15" x14ac:dyDescent="0.25">
      <c r="A148" s="54">
        <v>663</v>
      </c>
      <c r="B148" s="54">
        <f>'1 Raw data'!B148-'1 Raw data'!$B148</f>
        <v>0</v>
      </c>
      <c r="C148" s="54"/>
      <c r="D148" s="54"/>
      <c r="E148" s="81">
        <v>663</v>
      </c>
      <c r="F148" s="84">
        <f>'1 Raw data'!F148-'1 Raw data'!$B148</f>
        <v>56.571428571428555</v>
      </c>
      <c r="G148" s="82"/>
      <c r="H148" s="82"/>
      <c r="I148" s="86">
        <v>663</v>
      </c>
      <c r="J148" s="87">
        <f>'1 Raw data'!J148-'1 Raw data'!$B148</f>
        <v>425.83333333333337</v>
      </c>
      <c r="K148" s="87"/>
      <c r="L148" s="87"/>
      <c r="M148" s="89">
        <v>663</v>
      </c>
      <c r="N148" s="90">
        <f>'1 Raw data'!N148-'1 Raw data'!$B148</f>
        <v>77.333333333333314</v>
      </c>
      <c r="O148" s="90"/>
      <c r="Q148" s="57">
        <v>663</v>
      </c>
      <c r="R148" s="56">
        <f>'1 Raw data'!R148-'1 Raw data'!$B148</f>
        <v>750.14285714285711</v>
      </c>
      <c r="T148" s="56"/>
      <c r="U148" s="122">
        <v>663</v>
      </c>
      <c r="V148" s="122">
        <f>'1 Raw data'!V148-'1 Raw data'!$B148</f>
        <v>718</v>
      </c>
      <c r="W148" s="128"/>
    </row>
    <row r="149" spans="1:23" ht="15" x14ac:dyDescent="0.25">
      <c r="A149" s="54">
        <v>664</v>
      </c>
      <c r="B149" s="54">
        <f>'1 Raw data'!B149-'1 Raw data'!$B149</f>
        <v>0</v>
      </c>
      <c r="C149" s="54"/>
      <c r="D149" s="54"/>
      <c r="E149" s="81">
        <v>664</v>
      </c>
      <c r="F149" s="84">
        <f>'1 Raw data'!F149-'1 Raw data'!$B149</f>
        <v>171.14285714285717</v>
      </c>
      <c r="G149" s="82"/>
      <c r="H149" s="82"/>
      <c r="I149" s="86">
        <v>664</v>
      </c>
      <c r="J149" s="87">
        <f>'1 Raw data'!J149-'1 Raw data'!$B149</f>
        <v>602.16666666666663</v>
      </c>
      <c r="K149" s="87"/>
      <c r="L149" s="87"/>
      <c r="M149" s="89">
        <v>664</v>
      </c>
      <c r="N149" s="90">
        <f>'1 Raw data'!N149-'1 Raw data'!$B149</f>
        <v>191.83333333333331</v>
      </c>
      <c r="O149" s="90"/>
      <c r="Q149" s="57">
        <v>664</v>
      </c>
      <c r="R149" s="56">
        <f>'1 Raw data'!R149-'1 Raw data'!$B149</f>
        <v>975.42857142857133</v>
      </c>
      <c r="T149" s="56"/>
      <c r="U149" s="122">
        <v>664</v>
      </c>
      <c r="V149" s="122">
        <f>'1 Raw data'!V149-'1 Raw data'!$B149</f>
        <v>804.14285714285711</v>
      </c>
      <c r="W149" s="128"/>
    </row>
    <row r="150" spans="1:23" ht="15" x14ac:dyDescent="0.25">
      <c r="A150" s="54">
        <v>665</v>
      </c>
      <c r="B150" s="54">
        <f>'1 Raw data'!B150-'1 Raw data'!$B150</f>
        <v>0</v>
      </c>
      <c r="C150" s="54"/>
      <c r="D150" s="54"/>
      <c r="E150" s="81">
        <v>665</v>
      </c>
      <c r="F150" s="84">
        <f>'1 Raw data'!F150-'1 Raw data'!$B150</f>
        <v>91.571428571428555</v>
      </c>
      <c r="G150" s="82"/>
      <c r="H150" s="82"/>
      <c r="I150" s="86">
        <v>665</v>
      </c>
      <c r="J150" s="87">
        <f>'1 Raw data'!J150-'1 Raw data'!$B150</f>
        <v>497.78571428571428</v>
      </c>
      <c r="K150" s="87"/>
      <c r="L150" s="87"/>
      <c r="M150" s="89">
        <v>665</v>
      </c>
      <c r="N150" s="90">
        <f>'1 Raw data'!N150-'1 Raw data'!$B150</f>
        <v>298.95238095238096</v>
      </c>
      <c r="O150" s="90"/>
      <c r="Q150" s="57">
        <v>665</v>
      </c>
      <c r="R150" s="56">
        <f>'1 Raw data'!R150-'1 Raw data'!$B150</f>
        <v>923.85714285714289</v>
      </c>
      <c r="T150" s="56"/>
      <c r="U150" s="122">
        <v>665</v>
      </c>
      <c r="V150" s="122">
        <f>'1 Raw data'!V150-'1 Raw data'!$B150</f>
        <v>872.28571428571433</v>
      </c>
      <c r="W150" s="128"/>
    </row>
    <row r="151" spans="1:23" ht="15" x14ac:dyDescent="0.25">
      <c r="A151" s="54">
        <v>666</v>
      </c>
      <c r="B151" s="54">
        <f>'1 Raw data'!B151-'1 Raw data'!$B151</f>
        <v>0</v>
      </c>
      <c r="C151" s="54"/>
      <c r="D151" s="54"/>
      <c r="E151" s="81">
        <v>666</v>
      </c>
      <c r="F151" s="84">
        <f>'1 Raw data'!F151-'1 Raw data'!$B151</f>
        <v>57.999999999999986</v>
      </c>
      <c r="G151" s="82"/>
      <c r="H151" s="82"/>
      <c r="I151" s="86">
        <v>666</v>
      </c>
      <c r="J151" s="87">
        <f>'1 Raw data'!J151-'1 Raw data'!$B151</f>
        <v>558.54761904761904</v>
      </c>
      <c r="K151" s="87"/>
      <c r="L151" s="87"/>
      <c r="M151" s="89">
        <v>666</v>
      </c>
      <c r="N151" s="90">
        <f>'1 Raw data'!N151-'1 Raw data'!$B151</f>
        <v>165.21428571428572</v>
      </c>
      <c r="O151" s="90"/>
      <c r="Q151" s="57">
        <v>666</v>
      </c>
      <c r="R151" s="56">
        <f>'1 Raw data'!R151-'1 Raw data'!$B151</f>
        <v>676</v>
      </c>
      <c r="T151" s="56"/>
      <c r="U151" s="122">
        <v>666</v>
      </c>
      <c r="V151" s="122">
        <f>'1 Raw data'!V151-'1 Raw data'!$B151</f>
        <v>781</v>
      </c>
      <c r="W151" s="128"/>
    </row>
    <row r="152" spans="1:23" ht="15" x14ac:dyDescent="0.25">
      <c r="A152" s="54">
        <v>667</v>
      </c>
      <c r="B152" s="54">
        <f>'1 Raw data'!B152-'1 Raw data'!$B152</f>
        <v>0</v>
      </c>
      <c r="C152" s="54"/>
      <c r="D152" s="54"/>
      <c r="E152" s="81">
        <v>667</v>
      </c>
      <c r="F152" s="84">
        <f>'1 Raw data'!F152-'1 Raw data'!$B152</f>
        <v>59.571428571428584</v>
      </c>
      <c r="G152" s="82"/>
      <c r="H152" s="82"/>
      <c r="I152" s="86">
        <v>667</v>
      </c>
      <c r="J152" s="87">
        <f>'1 Raw data'!J152-'1 Raw data'!$B152</f>
        <v>395.83333333333337</v>
      </c>
      <c r="K152" s="87"/>
      <c r="L152" s="87"/>
      <c r="M152" s="89">
        <v>667</v>
      </c>
      <c r="N152" s="90">
        <f>'1 Raw data'!N152-'1 Raw data'!$B152</f>
        <v>240.83333333333331</v>
      </c>
      <c r="O152" s="90"/>
      <c r="Q152" s="57">
        <v>667</v>
      </c>
      <c r="R152" s="56">
        <f>'1 Raw data'!R152-'1 Raw data'!$B152</f>
        <v>781.14285714285711</v>
      </c>
      <c r="T152" s="56"/>
      <c r="U152" s="122">
        <v>667</v>
      </c>
      <c r="V152" s="122">
        <f>'1 Raw data'!V152-'1 Raw data'!$B152</f>
        <v>857.28571428571433</v>
      </c>
      <c r="W152" s="128"/>
    </row>
    <row r="153" spans="1:23" ht="15" x14ac:dyDescent="0.25">
      <c r="A153" s="54">
        <v>668</v>
      </c>
      <c r="B153" s="54">
        <f>'1 Raw data'!B153-'1 Raw data'!$B153</f>
        <v>0</v>
      </c>
      <c r="C153" s="54"/>
      <c r="D153" s="54"/>
      <c r="E153" s="81">
        <v>668</v>
      </c>
      <c r="F153" s="84">
        <f>'1 Raw data'!F153-'1 Raw data'!$B153</f>
        <v>122.42857142857142</v>
      </c>
      <c r="G153" s="82"/>
      <c r="H153" s="82"/>
      <c r="I153" s="86">
        <v>668</v>
      </c>
      <c r="J153" s="87">
        <f>'1 Raw data'!J153-'1 Raw data'!$B153</f>
        <v>367.30952380952385</v>
      </c>
      <c r="K153" s="87"/>
      <c r="L153" s="87"/>
      <c r="M153" s="89">
        <v>668</v>
      </c>
      <c r="N153" s="90">
        <f>'1 Raw data'!N153-'1 Raw data'!$B153</f>
        <v>238.64285714285714</v>
      </c>
      <c r="O153" s="90"/>
      <c r="Q153" s="57">
        <v>668</v>
      </c>
      <c r="R153" s="56">
        <f>'1 Raw data'!R153-'1 Raw data'!$B153</f>
        <v>718.71428571428567</v>
      </c>
      <c r="T153" s="56"/>
      <c r="U153" s="122">
        <v>668</v>
      </c>
      <c r="V153" s="122">
        <f>'1 Raw data'!V153-'1 Raw data'!$B153</f>
        <v>826.42857142857144</v>
      </c>
      <c r="W153" s="128"/>
    </row>
    <row r="154" spans="1:23" ht="15" x14ac:dyDescent="0.25">
      <c r="A154" s="54">
        <v>669</v>
      </c>
      <c r="B154" s="54">
        <f>'1 Raw data'!B154-'1 Raw data'!$B154</f>
        <v>0</v>
      </c>
      <c r="C154" s="54"/>
      <c r="D154" s="53"/>
      <c r="E154" s="81">
        <v>669</v>
      </c>
      <c r="F154" s="84">
        <f>'1 Raw data'!F154-'1 Raw data'!$B154</f>
        <v>82.571428571428569</v>
      </c>
      <c r="G154" s="82"/>
      <c r="H154" s="82"/>
      <c r="I154" s="86">
        <v>669</v>
      </c>
      <c r="J154" s="87">
        <f>'1 Raw data'!J154-'1 Raw data'!$B154</f>
        <v>452.40476190476193</v>
      </c>
      <c r="K154" s="87"/>
      <c r="L154" s="88"/>
      <c r="M154" s="89">
        <v>669</v>
      </c>
      <c r="N154" s="91">
        <f>'1 Raw data'!N154-'1 Raw data'!$B154</f>
        <v>157.73809523809524</v>
      </c>
      <c r="O154" s="90"/>
      <c r="Q154" s="57">
        <v>669</v>
      </c>
      <c r="R154" s="56">
        <f>'1 Raw data'!R154-'1 Raw data'!$B154</f>
        <v>697</v>
      </c>
      <c r="T154" s="58"/>
      <c r="U154" s="122">
        <v>669</v>
      </c>
      <c r="V154" s="122">
        <f>'1 Raw data'!V154-'1 Raw data'!$B154</f>
        <v>772.85714285714289</v>
      </c>
      <c r="W154" s="128"/>
    </row>
    <row r="155" spans="1:23" ht="15" x14ac:dyDescent="0.25">
      <c r="A155" s="54">
        <v>670</v>
      </c>
      <c r="B155" s="54">
        <f>'1 Raw data'!B155-'1 Raw data'!$B155</f>
        <v>0</v>
      </c>
      <c r="C155" s="54"/>
      <c r="D155" s="53"/>
      <c r="E155" s="81">
        <v>670</v>
      </c>
      <c r="F155" s="84">
        <f>'1 Raw data'!F155-'1 Raw data'!$B155</f>
        <v>37.714285714285722</v>
      </c>
      <c r="G155" s="82"/>
      <c r="H155" s="82"/>
      <c r="I155" s="86">
        <v>670</v>
      </c>
      <c r="J155" s="87">
        <f>'1 Raw data'!J155-'1 Raw data'!$B155</f>
        <v>552.66666666666663</v>
      </c>
      <c r="K155" s="87"/>
      <c r="L155" s="88"/>
      <c r="M155" s="89">
        <v>670</v>
      </c>
      <c r="N155" s="91">
        <f>'1 Raw data'!N155-'1 Raw data'!$B155</f>
        <v>247.16666666666669</v>
      </c>
      <c r="O155" s="90"/>
      <c r="Q155" s="57">
        <v>670</v>
      </c>
      <c r="R155" s="56">
        <f>'1 Raw data'!R155-'1 Raw data'!$B155</f>
        <v>812</v>
      </c>
      <c r="T155" s="58"/>
      <c r="U155" s="122">
        <v>670</v>
      </c>
      <c r="V155" s="122">
        <f>'1 Raw data'!V155-'1 Raw data'!$B155</f>
        <v>717</v>
      </c>
      <c r="W155" s="128"/>
    </row>
    <row r="156" spans="1:23" ht="15" x14ac:dyDescent="0.25">
      <c r="A156" s="54">
        <v>671</v>
      </c>
      <c r="B156" s="54">
        <f>'1 Raw data'!B156-'1 Raw data'!$B156</f>
        <v>0</v>
      </c>
      <c r="C156" s="54"/>
      <c r="D156" s="53"/>
      <c r="E156" s="81">
        <v>671</v>
      </c>
      <c r="F156" s="84">
        <f>'1 Raw data'!F156-'1 Raw data'!$B156</f>
        <v>57.857142857142861</v>
      </c>
      <c r="G156" s="82"/>
      <c r="H156" s="82"/>
      <c r="I156" s="86">
        <v>671</v>
      </c>
      <c r="J156" s="87">
        <f>'1 Raw data'!J156-'1 Raw data'!$B156</f>
        <v>485.69047619047626</v>
      </c>
      <c r="K156" s="87"/>
      <c r="L156" s="88"/>
      <c r="M156" s="89">
        <v>671</v>
      </c>
      <c r="N156" s="91">
        <f>'1 Raw data'!N156-'1 Raw data'!$B156</f>
        <v>70.190476190476204</v>
      </c>
      <c r="O156" s="90"/>
      <c r="Q156" s="57">
        <v>671</v>
      </c>
      <c r="R156" s="56">
        <f>'1 Raw data'!R156-'1 Raw data'!$B156</f>
        <v>635.57142857142856</v>
      </c>
      <c r="T156" s="58"/>
      <c r="U156" s="122">
        <v>671</v>
      </c>
      <c r="V156" s="122">
        <f>'1 Raw data'!V156-'1 Raw data'!$B156</f>
        <v>696.14285714285722</v>
      </c>
      <c r="W156" s="128"/>
    </row>
    <row r="157" spans="1:23" ht="15" x14ac:dyDescent="0.25">
      <c r="A157" s="54">
        <v>672</v>
      </c>
      <c r="B157" s="54">
        <f>'1 Raw data'!B157-'1 Raw data'!$B157</f>
        <v>0</v>
      </c>
      <c r="C157" s="54"/>
      <c r="D157" s="53"/>
      <c r="E157" s="81">
        <v>672</v>
      </c>
      <c r="F157" s="84">
        <f>'1 Raw data'!F157-'1 Raw data'!$B157</f>
        <v>122.42857142857143</v>
      </c>
      <c r="G157" s="82"/>
      <c r="H157" s="82"/>
      <c r="I157" s="86">
        <v>672</v>
      </c>
      <c r="J157" s="87">
        <f>'1 Raw data'!J157-'1 Raw data'!$B157</f>
        <v>506.28571428571428</v>
      </c>
      <c r="K157" s="87"/>
      <c r="L157" s="88"/>
      <c r="M157" s="89">
        <v>672</v>
      </c>
      <c r="N157" s="91">
        <f>'1 Raw data'!N157-'1 Raw data'!$B157</f>
        <v>249.95238095238096</v>
      </c>
      <c r="O157" s="90"/>
      <c r="Q157" s="57">
        <v>672</v>
      </c>
      <c r="R157" s="56">
        <f>'1 Raw data'!R157-'1 Raw data'!$B157</f>
        <v>585</v>
      </c>
      <c r="T157" s="58"/>
      <c r="U157" s="122">
        <v>672</v>
      </c>
      <c r="V157" s="122">
        <f>'1 Raw data'!V157-'1 Raw data'!$B157</f>
        <v>589.57142857142867</v>
      </c>
      <c r="W157" s="128"/>
    </row>
    <row r="158" spans="1:23" ht="15" x14ac:dyDescent="0.25">
      <c r="A158" s="54">
        <v>673</v>
      </c>
      <c r="B158" s="54">
        <f>'1 Raw data'!B158-'1 Raw data'!$B158</f>
        <v>0</v>
      </c>
      <c r="C158" s="54"/>
      <c r="D158" s="53"/>
      <c r="E158" s="81">
        <v>673</v>
      </c>
      <c r="F158" s="84">
        <f>'1 Raw data'!F158-'1 Raw data'!$B158</f>
        <v>76.285714285714292</v>
      </c>
      <c r="G158" s="82"/>
      <c r="H158" s="82"/>
      <c r="I158" s="86">
        <v>673</v>
      </c>
      <c r="J158" s="87">
        <f>'1 Raw data'!J158-'1 Raw data'!$B158</f>
        <v>378.40476190476187</v>
      </c>
      <c r="K158" s="87"/>
      <c r="L158" s="88"/>
      <c r="M158" s="89">
        <v>673</v>
      </c>
      <c r="N158" s="91">
        <f>'1 Raw data'!N158-'1 Raw data'!$B158</f>
        <v>259.90476190476187</v>
      </c>
      <c r="O158" s="90"/>
      <c r="Q158" s="57">
        <v>673</v>
      </c>
      <c r="R158" s="56">
        <f>'1 Raw data'!R158-'1 Raw data'!$B158</f>
        <v>692.71428571428567</v>
      </c>
      <c r="T158" s="58"/>
      <c r="U158" s="122">
        <v>673</v>
      </c>
      <c r="V158" s="122">
        <f>'1 Raw data'!V158-'1 Raw data'!$B158</f>
        <v>822.14285714285711</v>
      </c>
      <c r="W158" s="128"/>
    </row>
    <row r="159" spans="1:23" ht="15" x14ac:dyDescent="0.25">
      <c r="A159" s="54">
        <v>674</v>
      </c>
      <c r="B159" s="54">
        <f>'1 Raw data'!B159-'1 Raw data'!$B159</f>
        <v>0</v>
      </c>
      <c r="C159" s="54"/>
      <c r="D159" s="53"/>
      <c r="E159" s="81">
        <v>674</v>
      </c>
      <c r="F159" s="85">
        <f>'1 Raw data'!F159-'1 Raw data'!$B159</f>
        <v>60</v>
      </c>
      <c r="G159" s="82"/>
      <c r="H159" s="85"/>
      <c r="I159" s="86">
        <v>674</v>
      </c>
      <c r="J159" s="88">
        <f>'1 Raw data'!J159-'1 Raw data'!$B159</f>
        <v>549.09523809523807</v>
      </c>
      <c r="K159" s="87"/>
      <c r="L159" s="88"/>
      <c r="M159" s="89">
        <v>674</v>
      </c>
      <c r="N159" s="91">
        <f>'1 Raw data'!N159-'1 Raw data'!$B159</f>
        <v>314.42857142857144</v>
      </c>
      <c r="O159" s="90"/>
      <c r="Q159" s="57">
        <v>674</v>
      </c>
      <c r="R159" s="58">
        <f>'1 Raw data'!R159-'1 Raw data'!$B159</f>
        <v>902.28571428571433</v>
      </c>
      <c r="T159" s="58"/>
      <c r="U159" s="122">
        <v>674</v>
      </c>
      <c r="V159" s="122">
        <f>'1 Raw data'!V159-'1 Raw data'!$B159</f>
        <v>777.57142857142856</v>
      </c>
      <c r="W159" s="128"/>
    </row>
    <row r="160" spans="1:23" ht="15" x14ac:dyDescent="0.25">
      <c r="A160" s="54">
        <v>675</v>
      </c>
      <c r="B160" s="54">
        <f>'1 Raw data'!B160-'1 Raw data'!$B160</f>
        <v>0</v>
      </c>
      <c r="C160" s="54"/>
      <c r="D160" s="53"/>
      <c r="E160" s="81">
        <v>675</v>
      </c>
      <c r="F160" s="85">
        <f>'1 Raw data'!F160-'1 Raw data'!$B160</f>
        <v>32.714285714285722</v>
      </c>
      <c r="G160" s="82"/>
      <c r="H160" s="85"/>
      <c r="I160" s="86">
        <v>675</v>
      </c>
      <c r="J160" s="88">
        <f>'1 Raw data'!J160-'1 Raw data'!$B160</f>
        <v>261.35714285714289</v>
      </c>
      <c r="K160" s="87"/>
      <c r="L160" s="88"/>
      <c r="M160" s="89">
        <v>675</v>
      </c>
      <c r="N160" s="91">
        <f>'1 Raw data'!N160-'1 Raw data'!$B160</f>
        <v>85.857142857142861</v>
      </c>
      <c r="O160" s="90"/>
      <c r="Q160" s="57">
        <v>675</v>
      </c>
      <c r="R160" s="58">
        <f>'1 Raw data'!R160-'1 Raw data'!$B160</f>
        <v>696.14285714285722</v>
      </c>
      <c r="T160" s="58"/>
      <c r="U160" s="122">
        <v>675</v>
      </c>
      <c r="V160" s="122">
        <f>'1 Raw data'!V160-'1 Raw data'!$B160</f>
        <v>441.71428571428578</v>
      </c>
      <c r="W160" s="128"/>
    </row>
    <row r="161" spans="1:23" ht="15" x14ac:dyDescent="0.25">
      <c r="A161" s="54">
        <v>676</v>
      </c>
      <c r="B161" s="54">
        <f>'1 Raw data'!B161-'1 Raw data'!$B161</f>
        <v>0</v>
      </c>
      <c r="C161" s="54"/>
      <c r="D161" s="53"/>
      <c r="E161" s="81">
        <v>676</v>
      </c>
      <c r="F161" s="85">
        <f>'1 Raw data'!F161-'1 Raw data'!$B161</f>
        <v>73.000000000000014</v>
      </c>
      <c r="G161" s="82"/>
      <c r="H161" s="85"/>
      <c r="I161" s="86">
        <v>676</v>
      </c>
      <c r="J161" s="88">
        <f>'1 Raw data'!J161-'1 Raw data'!$B161</f>
        <v>406.42857142857144</v>
      </c>
      <c r="K161" s="87"/>
      <c r="L161" s="88"/>
      <c r="M161" s="89">
        <v>676</v>
      </c>
      <c r="N161" s="91">
        <f>'1 Raw data'!N161-'1 Raw data'!$B161</f>
        <v>135.42857142857144</v>
      </c>
      <c r="O161" s="90"/>
      <c r="Q161" s="57">
        <v>676</v>
      </c>
      <c r="R161" s="58">
        <f>'1 Raw data'!R161-'1 Raw data'!$B161</f>
        <v>588.71428571428578</v>
      </c>
      <c r="T161" s="58"/>
      <c r="U161" s="122">
        <v>676</v>
      </c>
      <c r="V161" s="122">
        <f>'1 Raw data'!V161-'1 Raw data'!$B161</f>
        <v>646.57142857142856</v>
      </c>
      <c r="W161" s="128"/>
    </row>
    <row r="162" spans="1:23" ht="15" x14ac:dyDescent="0.25">
      <c r="A162" s="54">
        <v>677</v>
      </c>
      <c r="B162" s="54">
        <f>'1 Raw data'!B162-'1 Raw data'!$B162</f>
        <v>0</v>
      </c>
      <c r="C162" s="54"/>
      <c r="D162" s="53"/>
      <c r="E162" s="81">
        <v>677</v>
      </c>
      <c r="F162" s="85">
        <f>'1 Raw data'!F162-'1 Raw data'!$B162</f>
        <v>94</v>
      </c>
      <c r="G162" s="82"/>
      <c r="H162" s="85"/>
      <c r="I162" s="86">
        <v>677</v>
      </c>
      <c r="J162" s="88">
        <f>'1 Raw data'!J162-'1 Raw data'!$B162</f>
        <v>472.90476190476187</v>
      </c>
      <c r="K162" s="87"/>
      <c r="L162" s="88"/>
      <c r="M162" s="89">
        <v>677</v>
      </c>
      <c r="N162" s="91">
        <f>'1 Raw data'!N162-'1 Raw data'!$B162</f>
        <v>212.57142857142856</v>
      </c>
      <c r="O162" s="90"/>
      <c r="Q162" s="57">
        <v>677</v>
      </c>
      <c r="R162" s="58">
        <f>'1 Raw data'!R162-'1 Raw data'!$B162</f>
        <v>662.85714285714289</v>
      </c>
      <c r="T162" s="58"/>
      <c r="U162" s="122">
        <v>677</v>
      </c>
      <c r="V162" s="122">
        <f>'1 Raw data'!V162-'1 Raw data'!$B162</f>
        <v>635.28571428571422</v>
      </c>
      <c r="W162" s="128"/>
    </row>
    <row r="163" spans="1:23" ht="15" x14ac:dyDescent="0.25">
      <c r="A163" s="54">
        <v>678</v>
      </c>
      <c r="B163" s="54">
        <f>'1 Raw data'!B163-'1 Raw data'!$B163</f>
        <v>0</v>
      </c>
      <c r="C163" s="54"/>
      <c r="D163" s="53"/>
      <c r="E163" s="81">
        <v>678</v>
      </c>
      <c r="F163" s="85">
        <f>'1 Raw data'!F163-'1 Raw data'!$B163</f>
        <v>150.42857142857144</v>
      </c>
      <c r="G163" s="82"/>
      <c r="H163" s="85"/>
      <c r="I163" s="86">
        <v>678</v>
      </c>
      <c r="J163" s="88">
        <f>'1 Raw data'!J163-'1 Raw data'!$B163</f>
        <v>315.59523809523813</v>
      </c>
      <c r="K163" s="87"/>
      <c r="L163" s="88"/>
      <c r="M163" s="89">
        <v>678</v>
      </c>
      <c r="N163" s="91">
        <f>'1 Raw data'!N163-'1 Raw data'!$B163</f>
        <v>175.42857142857144</v>
      </c>
      <c r="O163" s="90"/>
      <c r="Q163" s="57">
        <v>678</v>
      </c>
      <c r="R163" s="58">
        <f>'1 Raw data'!R163-'1 Raw data'!$B163</f>
        <v>674.85714285714289</v>
      </c>
      <c r="T163" s="58"/>
      <c r="U163" s="122">
        <v>678</v>
      </c>
      <c r="V163" s="122">
        <f>'1 Raw data'!V163-'1 Raw data'!$B163</f>
        <v>540.57142857142856</v>
      </c>
      <c r="W163" s="128"/>
    </row>
    <row r="164" spans="1:23" ht="15" x14ac:dyDescent="0.25">
      <c r="A164" s="54">
        <v>679</v>
      </c>
      <c r="B164" s="54">
        <f>'1 Raw data'!B164-'1 Raw data'!$B164</f>
        <v>0</v>
      </c>
      <c r="C164" s="54"/>
      <c r="D164" s="53"/>
      <c r="E164" s="81">
        <v>679</v>
      </c>
      <c r="F164" s="85">
        <f>'1 Raw data'!F164-'1 Raw data'!$B164</f>
        <v>115.57142857142858</v>
      </c>
      <c r="G164" s="82"/>
      <c r="H164" s="85"/>
      <c r="I164" s="86">
        <v>679</v>
      </c>
      <c r="J164" s="88">
        <f>'1 Raw data'!J164-'1 Raw data'!$B164</f>
        <v>162.85714285714286</v>
      </c>
      <c r="K164" s="87"/>
      <c r="L164" s="88"/>
      <c r="M164" s="89">
        <v>679</v>
      </c>
      <c r="N164" s="91">
        <f>'1 Raw data'!N164-'1 Raw data'!$B164</f>
        <v>178.02380952380955</v>
      </c>
      <c r="O164" s="90"/>
      <c r="Q164" s="57">
        <v>679</v>
      </c>
      <c r="R164" s="58">
        <f>'1 Raw data'!R164-'1 Raw data'!$B164</f>
        <v>470</v>
      </c>
      <c r="T164" s="58"/>
      <c r="U164" s="122">
        <v>679</v>
      </c>
      <c r="V164" s="122">
        <f>'1 Raw data'!V164-'1 Raw data'!$B164</f>
        <v>642.28571428571433</v>
      </c>
      <c r="W164" s="128"/>
    </row>
    <row r="165" spans="1:23" ht="15" x14ac:dyDescent="0.25">
      <c r="A165" s="54">
        <v>680</v>
      </c>
      <c r="B165" s="54">
        <f>'1 Raw data'!B165-'1 Raw data'!$B165</f>
        <v>0</v>
      </c>
      <c r="C165" s="54"/>
      <c r="D165" s="53"/>
      <c r="E165" s="81">
        <v>680</v>
      </c>
      <c r="F165" s="85">
        <f>'1 Raw data'!F165-'1 Raw data'!$B165</f>
        <v>83.714285714285708</v>
      </c>
      <c r="G165" s="82"/>
      <c r="H165" s="85"/>
      <c r="I165" s="86">
        <v>680</v>
      </c>
      <c r="J165" s="88">
        <f>'1 Raw data'!J165-'1 Raw data'!$B165</f>
        <v>364.04761904761904</v>
      </c>
      <c r="K165" s="87"/>
      <c r="L165" s="88"/>
      <c r="M165" s="89">
        <v>680</v>
      </c>
      <c r="N165" s="91">
        <f>'1 Raw data'!N165-'1 Raw data'!$B165</f>
        <v>70.047619047619051</v>
      </c>
      <c r="O165" s="90"/>
      <c r="Q165" s="57">
        <v>680</v>
      </c>
      <c r="R165" s="58">
        <f>'1 Raw data'!R165-'1 Raw data'!$B165</f>
        <v>584.71428571428567</v>
      </c>
      <c r="T165" s="58"/>
      <c r="U165" s="122">
        <v>680</v>
      </c>
      <c r="V165" s="122">
        <f>'1 Raw data'!V165-'1 Raw data'!$B165</f>
        <v>648.42857142857133</v>
      </c>
      <c r="W165" s="128"/>
    </row>
    <row r="166" spans="1:23" ht="15" x14ac:dyDescent="0.25">
      <c r="A166" s="54">
        <v>681</v>
      </c>
      <c r="B166" s="54">
        <f>'1 Raw data'!B166-'1 Raw data'!$B166</f>
        <v>0</v>
      </c>
      <c r="C166" s="54"/>
      <c r="D166" s="53"/>
      <c r="E166" s="81">
        <v>681</v>
      </c>
      <c r="F166" s="85">
        <f>'1 Raw data'!F166-'1 Raw data'!$B166</f>
        <v>12.571428571428555</v>
      </c>
      <c r="G166" s="82"/>
      <c r="H166" s="85"/>
      <c r="I166" s="86">
        <v>681</v>
      </c>
      <c r="J166" s="88">
        <f>'1 Raw data'!J166-'1 Raw data'!$B166</f>
        <v>97.261904761904731</v>
      </c>
      <c r="K166" s="87"/>
      <c r="L166" s="88"/>
      <c r="M166" s="89">
        <v>681</v>
      </c>
      <c r="N166" s="91">
        <f>'1 Raw data'!N166-'1 Raw data'!$B166</f>
        <v>124.92857142857142</v>
      </c>
      <c r="O166" s="90"/>
      <c r="Q166" s="57">
        <v>681</v>
      </c>
      <c r="R166" s="58">
        <f>'1 Raw data'!R166-'1 Raw data'!$B166</f>
        <v>577.57142857142856</v>
      </c>
      <c r="T166" s="58"/>
      <c r="U166" s="122">
        <v>681</v>
      </c>
      <c r="V166" s="122">
        <f>'1 Raw data'!V166-'1 Raw data'!$B166</f>
        <v>426.28571428571433</v>
      </c>
      <c r="W166" s="128"/>
    </row>
    <row r="167" spans="1:23" ht="15" x14ac:dyDescent="0.25">
      <c r="A167" s="54">
        <v>682</v>
      </c>
      <c r="B167" s="54">
        <f>'1 Raw data'!B167-'1 Raw data'!$B167</f>
        <v>0</v>
      </c>
      <c r="C167" s="54"/>
      <c r="D167" s="53"/>
      <c r="E167" s="81">
        <v>682</v>
      </c>
      <c r="F167" s="85">
        <f>'1 Raw data'!F167-'1 Raw data'!$B167</f>
        <v>132</v>
      </c>
      <c r="G167" s="82"/>
      <c r="H167" s="85"/>
      <c r="I167" s="86">
        <v>682</v>
      </c>
      <c r="J167" s="88">
        <f>'1 Raw data'!J167-'1 Raw data'!$B167</f>
        <v>401.57142857142856</v>
      </c>
      <c r="K167" s="87"/>
      <c r="L167" s="88"/>
      <c r="M167" s="89">
        <v>682</v>
      </c>
      <c r="N167" s="91">
        <f>'1 Raw data'!N167-'1 Raw data'!$B167</f>
        <v>167.73809523809524</v>
      </c>
      <c r="O167" s="90"/>
      <c r="Q167" s="57">
        <v>682</v>
      </c>
      <c r="R167" s="58">
        <f>'1 Raw data'!R167-'1 Raw data'!$B167</f>
        <v>488.42857142857144</v>
      </c>
      <c r="T167" s="58"/>
      <c r="U167" s="122">
        <v>682</v>
      </c>
      <c r="V167" s="122">
        <f>'1 Raw data'!V167-'1 Raw data'!$B167</f>
        <v>573.28571428571422</v>
      </c>
      <c r="W167" s="128"/>
    </row>
    <row r="168" spans="1:23" ht="15" x14ac:dyDescent="0.25">
      <c r="A168" s="54">
        <v>683</v>
      </c>
      <c r="B168" s="54">
        <f>'1 Raw data'!B168-'1 Raw data'!$B168</f>
        <v>0</v>
      </c>
      <c r="C168" s="54"/>
      <c r="D168" s="53"/>
      <c r="E168" s="81">
        <v>683</v>
      </c>
      <c r="F168" s="85">
        <f>'1 Raw data'!F168-'1 Raw data'!$B168</f>
        <v>66.142857142857139</v>
      </c>
      <c r="G168" s="82"/>
      <c r="H168" s="85"/>
      <c r="I168" s="86">
        <v>683</v>
      </c>
      <c r="J168" s="88">
        <f>'1 Raw data'!J168-'1 Raw data'!$B168</f>
        <v>345.52380952380952</v>
      </c>
      <c r="K168" s="87"/>
      <c r="L168" s="88"/>
      <c r="M168" s="89">
        <v>683</v>
      </c>
      <c r="N168" s="91">
        <f>'1 Raw data'!N168-'1 Raw data'!$B168</f>
        <v>143.02380952380952</v>
      </c>
      <c r="O168" s="90"/>
      <c r="Q168" s="57">
        <v>683</v>
      </c>
      <c r="R168" s="58">
        <f>'1 Raw data'!R168-'1 Raw data'!$B168</f>
        <v>491.14285714285722</v>
      </c>
      <c r="T168" s="58"/>
      <c r="U168" s="122">
        <v>683</v>
      </c>
      <c r="V168" s="122">
        <f>'1 Raw data'!V168-'1 Raw data'!$B168</f>
        <v>498.28571428571433</v>
      </c>
      <c r="W168" s="128"/>
    </row>
    <row r="169" spans="1:23" ht="15" x14ac:dyDescent="0.25">
      <c r="A169" s="54">
        <v>684</v>
      </c>
      <c r="B169" s="54">
        <f>'1 Raw data'!B169-'1 Raw data'!$B169</f>
        <v>0</v>
      </c>
      <c r="C169" s="54"/>
      <c r="D169" s="53"/>
      <c r="E169" s="81">
        <v>684</v>
      </c>
      <c r="F169" s="85">
        <f>'1 Raw data'!F169-'1 Raw data'!$B169</f>
        <v>105.42857142857143</v>
      </c>
      <c r="G169" s="82"/>
      <c r="H169" s="85"/>
      <c r="I169" s="86">
        <v>684</v>
      </c>
      <c r="J169" s="88">
        <f>'1 Raw data'!J169-'1 Raw data'!$B169</f>
        <v>392.28571428571428</v>
      </c>
      <c r="K169" s="87"/>
      <c r="L169" s="88"/>
      <c r="M169" s="89">
        <v>684</v>
      </c>
      <c r="N169" s="91">
        <f>'1 Raw data'!N169-'1 Raw data'!$B169</f>
        <v>7.2857142857142918</v>
      </c>
      <c r="O169" s="90"/>
      <c r="Q169" s="57">
        <v>684</v>
      </c>
      <c r="R169" s="58">
        <f>'1 Raw data'!R169-'1 Raw data'!$B169</f>
        <v>457.99999999999994</v>
      </c>
      <c r="T169" s="58"/>
      <c r="U169" s="122">
        <v>684</v>
      </c>
      <c r="V169" s="122">
        <f>'1 Raw data'!V169-'1 Raw data'!$B169</f>
        <v>475.42857142857139</v>
      </c>
      <c r="W169" s="128"/>
    </row>
    <row r="170" spans="1:23" ht="15" x14ac:dyDescent="0.25">
      <c r="A170" s="54">
        <v>685</v>
      </c>
      <c r="B170" s="54">
        <f>'1 Raw data'!B170-'1 Raw data'!$B170</f>
        <v>0</v>
      </c>
      <c r="C170" s="54"/>
      <c r="D170" s="53"/>
      <c r="E170" s="81">
        <v>685</v>
      </c>
      <c r="F170" s="85">
        <f>'1 Raw data'!F170-'1 Raw data'!$B170</f>
        <v>52.428571428571431</v>
      </c>
      <c r="G170" s="82"/>
      <c r="H170" s="85"/>
      <c r="I170" s="86">
        <v>685</v>
      </c>
      <c r="J170" s="88">
        <f>'1 Raw data'!J170-'1 Raw data'!$B170</f>
        <v>341.73809523809524</v>
      </c>
      <c r="K170" s="87"/>
      <c r="L170" s="88"/>
      <c r="M170" s="89">
        <v>685</v>
      </c>
      <c r="N170" s="91">
        <f>'1 Raw data'!N170-'1 Raw data'!$B170</f>
        <v>155.57142857142856</v>
      </c>
      <c r="O170" s="90"/>
      <c r="Q170" s="57">
        <v>685</v>
      </c>
      <c r="R170" s="58">
        <f>'1 Raw data'!R170-'1 Raw data'!$B170</f>
        <v>486.42857142857144</v>
      </c>
      <c r="T170" s="58"/>
      <c r="U170" s="122">
        <v>685</v>
      </c>
      <c r="V170" s="122">
        <f>'1 Raw data'!V170-'1 Raw data'!$B170</f>
        <v>576.57142857142856</v>
      </c>
      <c r="W170" s="128"/>
    </row>
    <row r="171" spans="1:23" ht="15" x14ac:dyDescent="0.25">
      <c r="A171" s="54">
        <v>686</v>
      </c>
      <c r="B171" s="54">
        <f>'1 Raw data'!B171-'1 Raw data'!$B171</f>
        <v>0</v>
      </c>
      <c r="C171" s="54"/>
      <c r="D171" s="53"/>
      <c r="E171" s="81">
        <v>686</v>
      </c>
      <c r="F171" s="85">
        <f>'1 Raw data'!F171-'1 Raw data'!$B171</f>
        <v>44.857142857142854</v>
      </c>
      <c r="G171" s="82"/>
      <c r="H171" s="85"/>
      <c r="I171" s="86">
        <v>686</v>
      </c>
      <c r="J171" s="88">
        <f>'1 Raw data'!J171-'1 Raw data'!$B171</f>
        <v>386.04761904761904</v>
      </c>
      <c r="K171" s="87"/>
      <c r="L171" s="88"/>
      <c r="M171" s="89">
        <v>686</v>
      </c>
      <c r="N171" s="91">
        <f>'1 Raw data'!N171-'1 Raw data'!$B171</f>
        <v>110.38095238095238</v>
      </c>
      <c r="O171" s="90"/>
      <c r="Q171" s="57">
        <v>686</v>
      </c>
      <c r="R171" s="58">
        <f>'1 Raw data'!R171-'1 Raw data'!$B171</f>
        <v>509.42857142857139</v>
      </c>
      <c r="T171" s="58"/>
      <c r="U171" s="122">
        <v>686</v>
      </c>
      <c r="V171" s="122">
        <f>'1 Raw data'!V171-'1 Raw data'!$B171</f>
        <v>477.71428571428572</v>
      </c>
      <c r="W171" s="128"/>
    </row>
    <row r="172" spans="1:23" ht="15" x14ac:dyDescent="0.25">
      <c r="A172" s="54">
        <v>687</v>
      </c>
      <c r="B172" s="54">
        <f>'1 Raw data'!B172-'1 Raw data'!$B172</f>
        <v>0</v>
      </c>
      <c r="C172" s="54"/>
      <c r="D172" s="53"/>
      <c r="E172" s="81">
        <v>687</v>
      </c>
      <c r="F172" s="85">
        <f>'1 Raw data'!F172-'1 Raw data'!$B172</f>
        <v>-14.857142857142847</v>
      </c>
      <c r="G172" s="82"/>
      <c r="H172" s="85"/>
      <c r="I172" s="86">
        <v>687</v>
      </c>
      <c r="J172" s="88">
        <f>'1 Raw data'!J172-'1 Raw data'!$B172</f>
        <v>218.11904761904759</v>
      </c>
      <c r="K172" s="87"/>
      <c r="L172" s="88"/>
      <c r="M172" s="89">
        <v>687</v>
      </c>
      <c r="N172" s="91">
        <f>'1 Raw data'!N172-'1 Raw data'!$B172</f>
        <v>121.61904761904763</v>
      </c>
      <c r="O172" s="90"/>
      <c r="Q172" s="57">
        <v>687</v>
      </c>
      <c r="R172" s="58">
        <f>'1 Raw data'!R172-'1 Raw data'!$B172</f>
        <v>576.57142857142867</v>
      </c>
      <c r="T172" s="58"/>
      <c r="U172" s="122">
        <v>687</v>
      </c>
      <c r="V172" s="122">
        <f>'1 Raw data'!V172-'1 Raw data'!$B172</f>
        <v>486.42857142857139</v>
      </c>
      <c r="W172" s="128"/>
    </row>
    <row r="173" spans="1:23" ht="15" x14ac:dyDescent="0.25">
      <c r="A173" s="54">
        <v>688</v>
      </c>
      <c r="B173" s="54">
        <f>'1 Raw data'!B173-'1 Raw data'!$B173</f>
        <v>0</v>
      </c>
      <c r="C173" s="54"/>
      <c r="D173" s="53"/>
      <c r="E173" s="81">
        <v>688</v>
      </c>
      <c r="F173" s="85">
        <f>'1 Raw data'!F173-'1 Raw data'!$B173</f>
        <v>-37.428571428571431</v>
      </c>
      <c r="G173" s="82"/>
      <c r="H173" s="85"/>
      <c r="I173" s="86">
        <v>688</v>
      </c>
      <c r="J173" s="88">
        <f>'1 Raw data'!J173-'1 Raw data'!$B173</f>
        <v>381.23809523809524</v>
      </c>
      <c r="K173" s="87"/>
      <c r="L173" s="88"/>
      <c r="M173" s="89">
        <v>688</v>
      </c>
      <c r="N173" s="91">
        <f>'1 Raw data'!N173-'1 Raw data'!$B173</f>
        <v>217.90476190476187</v>
      </c>
      <c r="O173" s="90"/>
      <c r="Q173" s="57">
        <v>688</v>
      </c>
      <c r="R173" s="58">
        <f>'1 Raw data'!R173-'1 Raw data'!$B173</f>
        <v>526</v>
      </c>
      <c r="T173" s="58"/>
      <c r="U173" s="122">
        <v>688</v>
      </c>
      <c r="V173" s="122">
        <f>'1 Raw data'!V173-'1 Raw data'!$B173</f>
        <v>402.71428571428572</v>
      </c>
      <c r="W173" s="128"/>
    </row>
    <row r="174" spans="1:23" ht="15" x14ac:dyDescent="0.25">
      <c r="A174" s="54">
        <v>689</v>
      </c>
      <c r="B174" s="54">
        <f>'1 Raw data'!B174-'1 Raw data'!$B174</f>
        <v>0</v>
      </c>
      <c r="C174" s="54"/>
      <c r="D174" s="53"/>
      <c r="E174" s="81">
        <v>689</v>
      </c>
      <c r="F174" s="85">
        <f>'1 Raw data'!F174-'1 Raw data'!$B174</f>
        <v>-9.4285714285714306</v>
      </c>
      <c r="G174" s="82"/>
      <c r="H174" s="85"/>
      <c r="I174" s="86">
        <v>689</v>
      </c>
      <c r="J174" s="88">
        <f>'1 Raw data'!J174-'1 Raw data'!$B174</f>
        <v>145.07142857142856</v>
      </c>
      <c r="K174" s="87"/>
      <c r="L174" s="88"/>
      <c r="M174" s="89">
        <v>689</v>
      </c>
      <c r="N174" s="91">
        <f>'1 Raw data'!N174-'1 Raw data'!$B174</f>
        <v>118.40476190476191</v>
      </c>
      <c r="O174" s="90"/>
      <c r="Q174" s="57">
        <v>689</v>
      </c>
      <c r="R174" s="58">
        <f>'1 Raw data'!R174-'1 Raw data'!$B174</f>
        <v>433.85714285714289</v>
      </c>
      <c r="T174" s="58"/>
      <c r="U174" s="122">
        <v>689</v>
      </c>
      <c r="V174" s="122">
        <f>'1 Raw data'!V174-'1 Raw data'!$B174</f>
        <v>502.14285714285711</v>
      </c>
      <c r="W174" s="128"/>
    </row>
    <row r="175" spans="1:23" ht="15" x14ac:dyDescent="0.25">
      <c r="A175" s="54">
        <v>690</v>
      </c>
      <c r="B175" s="54">
        <f>'1 Raw data'!B175-'1 Raw data'!$B175</f>
        <v>0</v>
      </c>
      <c r="C175" s="54"/>
      <c r="D175" s="53"/>
      <c r="E175" s="81">
        <v>690</v>
      </c>
      <c r="F175" s="85">
        <f>'1 Raw data'!F175-'1 Raw data'!$B175</f>
        <v>-3.142857142857153</v>
      </c>
      <c r="G175" s="82"/>
      <c r="H175" s="85"/>
      <c r="I175" s="86">
        <v>690</v>
      </c>
      <c r="J175" s="88">
        <f>'1 Raw data'!J175-'1 Raw data'!$B175</f>
        <v>225.64285714285714</v>
      </c>
      <c r="K175" s="87"/>
      <c r="L175" s="88"/>
      <c r="M175" s="89">
        <v>690</v>
      </c>
      <c r="N175" s="91">
        <f>'1 Raw data'!N175-'1 Raw data'!$B175</f>
        <v>180.80952380952382</v>
      </c>
      <c r="O175" s="90"/>
      <c r="Q175" s="57">
        <v>690</v>
      </c>
      <c r="R175" s="58">
        <f>'1 Raw data'!R175-'1 Raw data'!$B175</f>
        <v>429.28571428571422</v>
      </c>
      <c r="T175" s="58"/>
      <c r="U175" s="122">
        <v>690</v>
      </c>
      <c r="V175" s="122">
        <f>'1 Raw data'!V175-'1 Raw data'!$B175</f>
        <v>469.57142857142856</v>
      </c>
      <c r="W175" s="128"/>
    </row>
    <row r="176" spans="1:23" ht="15" x14ac:dyDescent="0.25">
      <c r="A176" s="54">
        <v>691</v>
      </c>
      <c r="B176" s="54">
        <f>'1 Raw data'!B176-'1 Raw data'!$B176</f>
        <v>0</v>
      </c>
      <c r="C176" s="54"/>
      <c r="D176" s="53"/>
      <c r="E176" s="81">
        <v>691</v>
      </c>
      <c r="F176" s="85">
        <f>'1 Raw data'!F176-'1 Raw data'!$B176</f>
        <v>145.71428571428572</v>
      </c>
      <c r="G176" s="82"/>
      <c r="H176" s="85"/>
      <c r="I176" s="86">
        <v>691</v>
      </c>
      <c r="J176" s="88">
        <f>'1 Raw data'!J176-'1 Raw data'!$B176</f>
        <v>264.23809523809524</v>
      </c>
      <c r="K176" s="87"/>
      <c r="L176" s="88"/>
      <c r="M176" s="89">
        <v>691</v>
      </c>
      <c r="N176" s="91">
        <f>'1 Raw data'!N176-'1 Raw data'!$B176</f>
        <v>138.40476190476193</v>
      </c>
      <c r="O176" s="90"/>
      <c r="Q176" s="57">
        <v>691</v>
      </c>
      <c r="R176" s="58">
        <f>'1 Raw data'!R176-'1 Raw data'!$B176</f>
        <v>380.28571428571428</v>
      </c>
      <c r="T176" s="58"/>
      <c r="U176" s="122">
        <v>691</v>
      </c>
      <c r="V176" s="122">
        <f>'1 Raw data'!V176-'1 Raw data'!$B176</f>
        <v>570.14285714285711</v>
      </c>
      <c r="W176" s="128"/>
    </row>
    <row r="177" spans="1:23" ht="15" x14ac:dyDescent="0.25">
      <c r="A177" s="54">
        <v>692</v>
      </c>
      <c r="B177" s="54">
        <f>'1 Raw data'!B177-'1 Raw data'!$B177</f>
        <v>0</v>
      </c>
      <c r="C177" s="54"/>
      <c r="D177" s="53"/>
      <c r="E177" s="81">
        <v>692</v>
      </c>
      <c r="F177" s="85">
        <f>'1 Raw data'!F177-'1 Raw data'!$B177</f>
        <v>-39.000000000000014</v>
      </c>
      <c r="G177" s="82"/>
      <c r="H177" s="85"/>
      <c r="I177" s="86">
        <v>692</v>
      </c>
      <c r="J177" s="88">
        <f>'1 Raw data'!J177-'1 Raw data'!$B177</f>
        <v>279.28571428571428</v>
      </c>
      <c r="K177" s="87"/>
      <c r="L177" s="88"/>
      <c r="M177" s="89">
        <v>692</v>
      </c>
      <c r="N177" s="91">
        <f>'1 Raw data'!N177-'1 Raw data'!$B177</f>
        <v>-38.380952380952394</v>
      </c>
      <c r="O177" s="90"/>
      <c r="Q177" s="57">
        <v>692</v>
      </c>
      <c r="R177" s="58">
        <f>'1 Raw data'!R177-'1 Raw data'!$B177</f>
        <v>398.57142857142861</v>
      </c>
      <c r="T177" s="58"/>
      <c r="U177" s="122">
        <v>692</v>
      </c>
      <c r="V177" s="122">
        <f>'1 Raw data'!V177-'1 Raw data'!$B177</f>
        <v>450.71428571428572</v>
      </c>
      <c r="W177" s="128"/>
    </row>
    <row r="178" spans="1:23" ht="15" x14ac:dyDescent="0.25">
      <c r="A178" s="54">
        <v>693</v>
      </c>
      <c r="B178" s="54">
        <f>'1 Raw data'!B178-'1 Raw data'!$B178</f>
        <v>0</v>
      </c>
      <c r="C178" s="54"/>
      <c r="D178" s="53"/>
      <c r="E178" s="81">
        <v>693</v>
      </c>
      <c r="F178" s="85">
        <f>'1 Raw data'!F178-'1 Raw data'!$B178</f>
        <v>96.000000000000014</v>
      </c>
      <c r="G178" s="82"/>
      <c r="H178" s="85"/>
      <c r="I178" s="86">
        <v>693</v>
      </c>
      <c r="J178" s="88">
        <f>'1 Raw data'!J178-'1 Raw data'!$B178</f>
        <v>196.45238095238096</v>
      </c>
      <c r="K178" s="87"/>
      <c r="L178" s="88"/>
      <c r="M178" s="89">
        <v>693</v>
      </c>
      <c r="N178" s="91">
        <f>'1 Raw data'!N178-'1 Raw data'!$B178</f>
        <v>109.61904761904763</v>
      </c>
      <c r="O178" s="90"/>
      <c r="Q178" s="57">
        <v>693</v>
      </c>
      <c r="R178" s="58">
        <f>'1 Raw data'!R178-'1 Raw data'!$B178</f>
        <v>307.14285714285711</v>
      </c>
      <c r="T178" s="58"/>
      <c r="U178" s="122">
        <v>693</v>
      </c>
      <c r="V178" s="122">
        <f>'1 Raw data'!V178-'1 Raw data'!$B178</f>
        <v>228.28571428571428</v>
      </c>
      <c r="W178" s="128"/>
    </row>
    <row r="179" spans="1:23" ht="15" x14ac:dyDescent="0.25">
      <c r="A179" s="54">
        <v>694</v>
      </c>
      <c r="B179" s="54">
        <f>'1 Raw data'!B179-'1 Raw data'!$B179</f>
        <v>0</v>
      </c>
      <c r="C179" s="54"/>
      <c r="D179" s="53"/>
      <c r="E179" s="81">
        <v>694</v>
      </c>
      <c r="F179" s="85">
        <f>'1 Raw data'!F179-'1 Raw data'!$B179</f>
        <v>5.7142857142857224</v>
      </c>
      <c r="G179" s="82"/>
      <c r="H179" s="85"/>
      <c r="I179" s="86">
        <v>694</v>
      </c>
      <c r="J179" s="88">
        <f>'1 Raw data'!J179-'1 Raw data'!$B179</f>
        <v>80.357142857142861</v>
      </c>
      <c r="K179" s="87"/>
      <c r="L179" s="88"/>
      <c r="M179" s="89">
        <v>694</v>
      </c>
      <c r="N179" s="91">
        <f>'1 Raw data'!N179-'1 Raw data'!$B179</f>
        <v>88.023809523809518</v>
      </c>
      <c r="O179" s="90"/>
      <c r="Q179" s="57">
        <v>694</v>
      </c>
      <c r="R179" s="58">
        <f>'1 Raw data'!R179-'1 Raw data'!$B179</f>
        <v>272.28571428571433</v>
      </c>
      <c r="T179" s="58"/>
      <c r="U179" s="122">
        <v>694</v>
      </c>
      <c r="V179" s="122">
        <f>'1 Raw data'!V179-'1 Raw data'!$B179</f>
        <v>331.14285714285711</v>
      </c>
      <c r="W179" s="128"/>
    </row>
    <row r="180" spans="1:23" ht="15" x14ac:dyDescent="0.25">
      <c r="A180" s="54">
        <v>695</v>
      </c>
      <c r="B180" s="54">
        <f>'1 Raw data'!B180-'1 Raw data'!$B180</f>
        <v>0</v>
      </c>
      <c r="C180" s="54"/>
      <c r="D180" s="53"/>
      <c r="E180" s="81">
        <v>695</v>
      </c>
      <c r="F180" s="85">
        <f>'1 Raw data'!F180-'1 Raw data'!$B180</f>
        <v>11.142857142857139</v>
      </c>
      <c r="G180" s="82"/>
      <c r="H180" s="85"/>
      <c r="I180" s="86">
        <v>695</v>
      </c>
      <c r="J180" s="88">
        <f>'1 Raw data'!J180-'1 Raw data'!$B180</f>
        <v>86.952380952380963</v>
      </c>
      <c r="K180" s="87"/>
      <c r="L180" s="88"/>
      <c r="M180" s="89">
        <v>695</v>
      </c>
      <c r="N180" s="91">
        <f>'1 Raw data'!N180-'1 Raw data'!$B180</f>
        <v>-88.714285714285722</v>
      </c>
      <c r="O180" s="90"/>
      <c r="Q180" s="57">
        <v>695</v>
      </c>
      <c r="R180" s="58">
        <f>'1 Raw data'!R180-'1 Raw data'!$B180</f>
        <v>531.14285714285711</v>
      </c>
      <c r="T180" s="58"/>
      <c r="U180" s="122">
        <v>695</v>
      </c>
      <c r="V180" s="122">
        <f>'1 Raw data'!V180-'1 Raw data'!$B180</f>
        <v>325.42857142857144</v>
      </c>
      <c r="W180" s="128"/>
    </row>
    <row r="181" spans="1:23" ht="15" x14ac:dyDescent="0.25">
      <c r="A181" s="54">
        <v>696</v>
      </c>
      <c r="B181" s="54">
        <f>'1 Raw data'!B181-'1 Raw data'!$B181</f>
        <v>0</v>
      </c>
      <c r="C181" s="54"/>
      <c r="D181" s="53"/>
      <c r="E181" s="81">
        <v>696</v>
      </c>
      <c r="F181" s="85">
        <f>'1 Raw data'!F181-'1 Raw data'!$B181</f>
        <v>-77.714285714285708</v>
      </c>
      <c r="G181" s="82"/>
      <c r="H181" s="85"/>
      <c r="I181" s="86">
        <v>696</v>
      </c>
      <c r="J181" s="88">
        <f>'1 Raw data'!J181-'1 Raw data'!$B181</f>
        <v>4.190476190476204</v>
      </c>
      <c r="K181" s="87"/>
      <c r="L181" s="88"/>
      <c r="M181" s="89">
        <v>696</v>
      </c>
      <c r="N181" s="91">
        <f>'1 Raw data'!N181-'1 Raw data'!$B181</f>
        <v>-23.309523809523796</v>
      </c>
      <c r="O181" s="90"/>
      <c r="Q181" s="57">
        <v>696</v>
      </c>
      <c r="R181" s="58">
        <f>'1 Raw data'!R181-'1 Raw data'!$B181</f>
        <v>388.28571428571433</v>
      </c>
      <c r="T181" s="58"/>
      <c r="U181" s="122">
        <v>696</v>
      </c>
      <c r="V181" s="122">
        <f>'1 Raw data'!V181-'1 Raw data'!$B181</f>
        <v>321.28571428571433</v>
      </c>
      <c r="W181" s="128"/>
    </row>
    <row r="182" spans="1:23" ht="15" x14ac:dyDescent="0.25">
      <c r="A182" s="54">
        <v>697</v>
      </c>
      <c r="B182" s="54">
        <f>'1 Raw data'!B182-'1 Raw data'!$B182</f>
        <v>0</v>
      </c>
      <c r="C182" s="54"/>
      <c r="D182" s="53"/>
      <c r="E182" s="81">
        <v>697</v>
      </c>
      <c r="F182" s="85">
        <f>'1 Raw data'!F182-'1 Raw data'!$B182</f>
        <v>32</v>
      </c>
      <c r="G182" s="82"/>
      <c r="H182" s="85"/>
      <c r="I182" s="86">
        <v>697</v>
      </c>
      <c r="J182" s="88">
        <f>'1 Raw data'!J182-'1 Raw data'!$B182</f>
        <v>48.904761904761926</v>
      </c>
      <c r="K182" s="87"/>
      <c r="L182" s="88"/>
      <c r="M182" s="89">
        <v>697</v>
      </c>
      <c r="N182" s="91">
        <f>'1 Raw data'!N182-'1 Raw data'!$B182</f>
        <v>-3.7619047619047592</v>
      </c>
      <c r="O182" s="90"/>
      <c r="Q182" s="57">
        <v>697</v>
      </c>
      <c r="R182" s="58">
        <f>'1 Raw data'!R182-'1 Raw data'!$B182</f>
        <v>302.14285714285711</v>
      </c>
      <c r="T182" s="58"/>
      <c r="U182" s="122">
        <v>697</v>
      </c>
      <c r="V182" s="122">
        <f>'1 Raw data'!V182-'1 Raw data'!$B182</f>
        <v>348.14285714285711</v>
      </c>
      <c r="W182" s="128"/>
    </row>
    <row r="183" spans="1:23" ht="15" x14ac:dyDescent="0.25">
      <c r="A183" s="54">
        <v>698</v>
      </c>
      <c r="B183" s="54">
        <f>'1 Raw data'!B183-'1 Raw data'!$B183</f>
        <v>0</v>
      </c>
      <c r="C183" s="54"/>
      <c r="D183" s="53"/>
      <c r="E183" s="81">
        <v>698</v>
      </c>
      <c r="F183" s="85">
        <f>'1 Raw data'!F183-'1 Raw data'!$B183</f>
        <v>147.42857142857142</v>
      </c>
      <c r="G183" s="82"/>
      <c r="H183" s="85"/>
      <c r="I183" s="86">
        <v>698</v>
      </c>
      <c r="J183" s="88">
        <f>'1 Raw data'!J183-'1 Raw data'!$B183</f>
        <v>194.45238095238093</v>
      </c>
      <c r="K183" s="87"/>
      <c r="L183" s="88"/>
      <c r="M183" s="89">
        <v>698</v>
      </c>
      <c r="N183" s="91">
        <f>'1 Raw data'!N183-'1 Raw data'!$B183</f>
        <v>62.619047619047613</v>
      </c>
      <c r="O183" s="90"/>
      <c r="Q183" s="57">
        <v>698</v>
      </c>
      <c r="R183" s="58">
        <f>'1 Raw data'!R183-'1 Raw data'!$B183</f>
        <v>429.14285714285711</v>
      </c>
      <c r="T183" s="58"/>
      <c r="U183" s="122">
        <v>698</v>
      </c>
      <c r="V183" s="122">
        <f>'1 Raw data'!V183-'1 Raw data'!$B183</f>
        <v>395.85714285714283</v>
      </c>
      <c r="W183" s="128"/>
    </row>
    <row r="184" spans="1:23" ht="15" x14ac:dyDescent="0.25">
      <c r="A184" s="54">
        <v>699</v>
      </c>
      <c r="B184" s="54">
        <f>'1 Raw data'!B184-'1 Raw data'!$B184</f>
        <v>0</v>
      </c>
      <c r="C184" s="54"/>
      <c r="D184" s="53"/>
      <c r="E184" s="81">
        <v>699</v>
      </c>
      <c r="F184" s="85">
        <f>'1 Raw data'!F184-'1 Raw data'!$B184</f>
        <v>99</v>
      </c>
      <c r="G184" s="82"/>
      <c r="H184" s="85"/>
      <c r="I184" s="86">
        <v>699</v>
      </c>
      <c r="J184" s="88">
        <f>'1 Raw data'!J184-'1 Raw data'!$B184</f>
        <v>204.5</v>
      </c>
      <c r="K184" s="87"/>
      <c r="L184" s="88"/>
      <c r="M184" s="89">
        <v>699</v>
      </c>
      <c r="N184" s="91">
        <f>'1 Raw data'!N184-'1 Raw data'!$B184</f>
        <v>252.83333333333331</v>
      </c>
      <c r="O184" s="90"/>
      <c r="Q184" s="57">
        <v>699</v>
      </c>
      <c r="R184" s="58">
        <f>'1 Raw data'!R184-'1 Raw data'!$B184</f>
        <v>387.28571428571428</v>
      </c>
      <c r="T184" s="58"/>
      <c r="U184" s="122">
        <v>699</v>
      </c>
      <c r="V184" s="122">
        <f>'1 Raw data'!V184-'1 Raw data'!$B184</f>
        <v>339.28571428571428</v>
      </c>
      <c r="W184" s="128"/>
    </row>
    <row r="185" spans="1:23" ht="15" x14ac:dyDescent="0.25">
      <c r="A185" s="54">
        <v>700</v>
      </c>
      <c r="B185" s="54">
        <f>'1 Raw data'!B185-'1 Raw data'!$B185</f>
        <v>0</v>
      </c>
      <c r="C185" s="54"/>
      <c r="D185" s="53"/>
      <c r="E185" s="81">
        <v>700</v>
      </c>
      <c r="F185" s="85">
        <f>'1 Raw data'!F185-'1 Raw data'!$B185</f>
        <v>-0.42857142857141639</v>
      </c>
      <c r="G185" s="82"/>
      <c r="H185" s="85"/>
      <c r="I185" s="86">
        <v>700</v>
      </c>
      <c r="J185" s="88">
        <f>'1 Raw data'!J185-'1 Raw data'!$B185</f>
        <v>47.214285714285722</v>
      </c>
      <c r="K185" s="87"/>
      <c r="L185" s="88"/>
      <c r="M185" s="89">
        <v>700</v>
      </c>
      <c r="N185" s="91">
        <f>'1 Raw data'!N185-'1 Raw data'!$B185</f>
        <v>-14.952380952380935</v>
      </c>
      <c r="O185" s="90"/>
      <c r="Q185" s="57">
        <v>700</v>
      </c>
      <c r="R185" s="58">
        <f>'1 Raw data'!R185-'1 Raw data'!$B185</f>
        <v>346</v>
      </c>
      <c r="T185" s="58"/>
      <c r="U185" s="122">
        <v>700</v>
      </c>
      <c r="V185" s="122">
        <f>'1 Raw data'!V185-'1 Raw data'!$B185</f>
        <v>249.85714285714289</v>
      </c>
      <c r="W185" s="128"/>
    </row>
    <row r="186" spans="1:23" x14ac:dyDescent="0.2">
      <c r="A186" s="53"/>
      <c r="B186" s="53"/>
      <c r="C186" s="53"/>
      <c r="D186" s="53"/>
      <c r="E186" s="85"/>
      <c r="F186" s="85"/>
      <c r="H186" s="85"/>
      <c r="I186" s="88"/>
      <c r="J186" s="88"/>
      <c r="K186" s="88"/>
      <c r="L186" s="88"/>
      <c r="M186" s="91"/>
      <c r="N186" s="91"/>
      <c r="O186" s="91"/>
      <c r="P186" s="91"/>
      <c r="Q186" s="58"/>
      <c r="R186" s="58"/>
      <c r="S186" s="58"/>
      <c r="T186" s="58"/>
    </row>
    <row r="187" spans="1:23" x14ac:dyDescent="0.2">
      <c r="A187" s="53"/>
      <c r="B187" s="53"/>
      <c r="C187" s="53"/>
      <c r="D187" s="53"/>
      <c r="E187" s="85"/>
      <c r="F187" s="85"/>
      <c r="H187" s="85"/>
      <c r="I187" s="88"/>
      <c r="J187" s="88"/>
      <c r="K187" s="88"/>
      <c r="L187" s="88"/>
      <c r="M187" s="91"/>
      <c r="N187" s="91"/>
      <c r="O187" s="91"/>
      <c r="P187" s="91"/>
      <c r="Q187" s="58"/>
      <c r="R187" s="58"/>
      <c r="S187" s="58"/>
      <c r="T187" s="58"/>
    </row>
    <row r="188" spans="1:23" x14ac:dyDescent="0.2">
      <c r="A188" s="53"/>
      <c r="B188" s="53"/>
      <c r="C188" s="53"/>
      <c r="D188" s="53"/>
      <c r="E188" s="85"/>
      <c r="F188" s="85"/>
      <c r="H188" s="85"/>
      <c r="I188" s="88"/>
      <c r="J188" s="88"/>
      <c r="K188" s="88"/>
      <c r="L188" s="88"/>
      <c r="M188" s="91"/>
      <c r="N188" s="91"/>
      <c r="O188" s="91"/>
      <c r="P188" s="91"/>
      <c r="Q188" s="58"/>
      <c r="R188" s="58"/>
      <c r="S188" s="58"/>
      <c r="T188" s="58"/>
    </row>
    <row r="189" spans="1:23" x14ac:dyDescent="0.2">
      <c r="A189" s="53"/>
      <c r="B189" s="53"/>
      <c r="C189" s="53"/>
      <c r="D189" s="53"/>
      <c r="E189" s="85"/>
      <c r="F189" s="85"/>
      <c r="H189" s="85"/>
      <c r="I189" s="88"/>
      <c r="J189" s="88"/>
      <c r="K189" s="88"/>
      <c r="L189" s="88"/>
      <c r="M189" s="91"/>
      <c r="N189" s="91"/>
      <c r="O189" s="91"/>
      <c r="P189" s="91"/>
      <c r="Q189" s="58"/>
      <c r="R189" s="58"/>
      <c r="S189" s="58"/>
      <c r="T189" s="58"/>
    </row>
    <row r="190" spans="1:23" x14ac:dyDescent="0.2">
      <c r="A190" s="53"/>
      <c r="B190" s="53"/>
      <c r="C190" s="53"/>
      <c r="D190" s="53"/>
      <c r="E190" s="85"/>
      <c r="F190" s="85"/>
      <c r="H190" s="85"/>
      <c r="I190" s="88"/>
      <c r="J190" s="88"/>
      <c r="K190" s="88"/>
      <c r="L190" s="88"/>
      <c r="M190" s="91"/>
      <c r="N190" s="91"/>
      <c r="O190" s="91"/>
      <c r="P190" s="91"/>
      <c r="Q190" s="58"/>
      <c r="R190" s="58"/>
      <c r="S190" s="58"/>
      <c r="T190" s="58"/>
    </row>
    <row r="191" spans="1:23" x14ac:dyDescent="0.2">
      <c r="A191" s="53"/>
      <c r="B191" s="53"/>
      <c r="C191" s="53"/>
      <c r="D191" s="53"/>
      <c r="E191" s="85"/>
      <c r="F191" s="85"/>
      <c r="H191" s="85"/>
      <c r="I191" s="88"/>
      <c r="J191" s="88"/>
      <c r="K191" s="88"/>
      <c r="L191" s="88"/>
      <c r="M191" s="91"/>
      <c r="N191" s="91"/>
      <c r="O191" s="91"/>
      <c r="P191" s="91"/>
      <c r="Q191" s="58"/>
      <c r="R191" s="58"/>
      <c r="S191" s="58"/>
      <c r="T191" s="58"/>
    </row>
    <row r="192" spans="1:23" x14ac:dyDescent="0.2">
      <c r="A192" s="53"/>
      <c r="B192" s="53"/>
      <c r="C192" s="53"/>
      <c r="D192" s="53"/>
      <c r="E192" s="85"/>
      <c r="F192" s="85"/>
      <c r="H192" s="85"/>
      <c r="I192" s="88"/>
      <c r="J192" s="88"/>
      <c r="K192" s="88"/>
      <c r="L192" s="88"/>
      <c r="M192" s="91"/>
      <c r="N192" s="91"/>
      <c r="O192" s="91"/>
      <c r="P192" s="91"/>
      <c r="Q192" s="58"/>
      <c r="R192" s="58"/>
      <c r="S192" s="58"/>
      <c r="T192" s="58"/>
    </row>
    <row r="193" spans="1:20" x14ac:dyDescent="0.2">
      <c r="A193" s="53"/>
      <c r="B193" s="53"/>
      <c r="C193" s="53"/>
      <c r="D193" s="53"/>
      <c r="E193" s="85"/>
      <c r="F193" s="85"/>
      <c r="H193" s="85"/>
      <c r="I193" s="88"/>
      <c r="J193" s="88"/>
      <c r="K193" s="88"/>
      <c r="L193" s="88"/>
      <c r="M193" s="91"/>
      <c r="N193" s="91"/>
      <c r="O193" s="91"/>
      <c r="P193" s="91"/>
      <c r="Q193" s="58"/>
      <c r="R193" s="58"/>
      <c r="S193" s="58"/>
      <c r="T193" s="58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5"/>
  <sheetViews>
    <sheetView zoomScale="85" zoomScaleNormal="85" workbookViewId="0">
      <pane ySplit="9240" topLeftCell="A191"/>
      <selection pane="bottomLeft" activeCell="T200" sqref="T200"/>
    </sheetView>
  </sheetViews>
  <sheetFormatPr defaultColWidth="8.125" defaultRowHeight="12.75" x14ac:dyDescent="0.2"/>
  <cols>
    <col min="1" max="1" width="8.125" style="9"/>
    <col min="2" max="3" width="8.125" style="10"/>
    <col min="4" max="4" width="8.125" style="11"/>
    <col min="5" max="5" width="8.125" style="43"/>
    <col min="6" max="7" width="8.125" style="13"/>
    <col min="8" max="8" width="8.125" style="104"/>
    <col min="9" max="9" width="8.125" style="43"/>
    <col min="10" max="11" width="8.125" style="13"/>
    <col min="12" max="12" width="8.125" style="104"/>
    <col min="13" max="13" width="8.125" style="2"/>
    <col min="14" max="17" width="8.125" style="111"/>
    <col min="18" max="18" width="8.125" style="2"/>
    <col min="19" max="22" width="8.125" style="83"/>
    <col min="23" max="26" width="8.125" style="88"/>
    <col min="27" max="30" width="8.125" style="89"/>
    <col min="31" max="16384" width="8.125" style="2"/>
  </cols>
  <sheetData>
    <row r="1" spans="1:30" x14ac:dyDescent="0.2">
      <c r="A1" s="95"/>
      <c r="B1" s="7"/>
      <c r="C1" s="7"/>
      <c r="D1" s="8"/>
      <c r="E1" s="101"/>
      <c r="F1" s="102"/>
      <c r="G1" s="102"/>
      <c r="H1" s="103"/>
      <c r="I1" s="101"/>
      <c r="J1" s="102"/>
      <c r="K1" s="102"/>
      <c r="L1" s="103"/>
    </row>
    <row r="2" spans="1:30" x14ac:dyDescent="0.2">
      <c r="A2" s="96"/>
    </row>
    <row r="3" spans="1:30" s="1" customFormat="1" x14ac:dyDescent="0.2">
      <c r="A3" s="113" t="s">
        <v>43</v>
      </c>
      <c r="B3" s="12"/>
      <c r="C3" s="12"/>
      <c r="D3" s="114"/>
      <c r="E3" s="115" t="s">
        <v>44</v>
      </c>
      <c r="F3" s="51"/>
      <c r="G3" s="51"/>
      <c r="H3" s="116"/>
      <c r="I3" s="115" t="s">
        <v>95</v>
      </c>
      <c r="J3" s="51"/>
      <c r="K3" s="51"/>
      <c r="L3" s="116"/>
      <c r="N3" s="117" t="s">
        <v>99</v>
      </c>
      <c r="O3" s="117"/>
      <c r="P3" s="117"/>
      <c r="Q3" s="117"/>
      <c r="S3" s="118" t="s">
        <v>43</v>
      </c>
      <c r="T3" s="118"/>
      <c r="U3" s="118"/>
      <c r="V3" s="118"/>
      <c r="W3" s="119" t="s">
        <v>44</v>
      </c>
      <c r="X3" s="119"/>
      <c r="Y3" s="119"/>
      <c r="Z3" s="119"/>
      <c r="AA3" s="120" t="s">
        <v>95</v>
      </c>
      <c r="AB3" s="120"/>
      <c r="AC3" s="120"/>
      <c r="AD3" s="120"/>
    </row>
    <row r="5" spans="1:30" x14ac:dyDescent="0.2">
      <c r="A5" s="97" t="s">
        <v>96</v>
      </c>
      <c r="C5" s="10" t="s">
        <v>42</v>
      </c>
      <c r="E5" s="105" t="s">
        <v>98</v>
      </c>
      <c r="G5" s="13" t="s">
        <v>42</v>
      </c>
      <c r="I5" s="105" t="s">
        <v>98</v>
      </c>
      <c r="K5" s="13" t="s">
        <v>42</v>
      </c>
      <c r="N5" s="112" t="s">
        <v>97</v>
      </c>
      <c r="P5" s="112" t="s">
        <v>87</v>
      </c>
      <c r="S5" s="83" t="s">
        <v>96</v>
      </c>
      <c r="U5" s="83" t="s">
        <v>42</v>
      </c>
      <c r="W5" s="88" t="s">
        <v>98</v>
      </c>
      <c r="Y5" s="88" t="s">
        <v>42</v>
      </c>
      <c r="AA5" s="91" t="s">
        <v>98</v>
      </c>
      <c r="AC5" s="89" t="s">
        <v>42</v>
      </c>
    </row>
    <row r="6" spans="1:30" x14ac:dyDescent="0.2">
      <c r="A6" s="9" t="s">
        <v>35</v>
      </c>
      <c r="B6" s="10" t="s">
        <v>60</v>
      </c>
      <c r="C6" s="10" t="s">
        <v>35</v>
      </c>
      <c r="D6" s="11" t="s">
        <v>60</v>
      </c>
      <c r="E6" s="43" t="s">
        <v>35</v>
      </c>
      <c r="F6" s="13" t="s">
        <v>60</v>
      </c>
      <c r="G6" s="13" t="s">
        <v>35</v>
      </c>
      <c r="H6" s="104" t="s">
        <v>60</v>
      </c>
      <c r="I6" s="43" t="s">
        <v>35</v>
      </c>
      <c r="J6" s="13" t="s">
        <v>60</v>
      </c>
      <c r="K6" s="13" t="s">
        <v>35</v>
      </c>
      <c r="L6" s="104" t="s">
        <v>60</v>
      </c>
      <c r="N6" s="111" t="s">
        <v>35</v>
      </c>
      <c r="O6" s="111" t="s">
        <v>60</v>
      </c>
      <c r="P6" s="111" t="s">
        <v>35</v>
      </c>
      <c r="Q6" s="111" t="s">
        <v>60</v>
      </c>
      <c r="S6" s="83" t="s">
        <v>35</v>
      </c>
      <c r="T6" s="83" t="s">
        <v>60</v>
      </c>
      <c r="U6" s="83" t="s">
        <v>35</v>
      </c>
      <c r="V6" s="83" t="s">
        <v>60</v>
      </c>
      <c r="W6" s="88" t="s">
        <v>35</v>
      </c>
      <c r="X6" s="88" t="s">
        <v>60</v>
      </c>
      <c r="Y6" s="88" t="s">
        <v>35</v>
      </c>
      <c r="Z6" s="88" t="s">
        <v>60</v>
      </c>
      <c r="AA6" s="89" t="s">
        <v>35</v>
      </c>
      <c r="AB6" s="89" t="s">
        <v>60</v>
      </c>
      <c r="AC6" s="89" t="s">
        <v>35</v>
      </c>
      <c r="AD6" s="89" t="s">
        <v>60</v>
      </c>
    </row>
    <row r="7" spans="1:30" s="5" customFormat="1" x14ac:dyDescent="0.2">
      <c r="A7" s="98">
        <v>517</v>
      </c>
      <c r="B7" s="99">
        <v>255.85714285714289</v>
      </c>
      <c r="C7" s="99">
        <v>610</v>
      </c>
      <c r="D7" s="100">
        <v>-8.6964285714285836</v>
      </c>
      <c r="E7" s="106">
        <v>517</v>
      </c>
      <c r="F7" s="107">
        <f t="shared" ref="F7:F38" si="0">X7-B7</f>
        <v>53.833333333333258</v>
      </c>
      <c r="G7" s="107">
        <v>610</v>
      </c>
      <c r="H7" s="108">
        <f t="shared" ref="H7:H38" si="1">Z7-D7</f>
        <v>3338.125</v>
      </c>
      <c r="I7" s="110">
        <v>517</v>
      </c>
      <c r="J7" s="107">
        <f t="shared" ref="J7:J38" si="2">AB7-B7</f>
        <v>28864.166666666668</v>
      </c>
      <c r="K7" s="107">
        <v>610</v>
      </c>
      <c r="L7" s="108">
        <f t="shared" ref="L7:L38" si="3">AD7-D7</f>
        <v>-8.3035714285714164</v>
      </c>
      <c r="M7" s="2"/>
      <c r="N7" s="112">
        <v>517</v>
      </c>
      <c r="O7" s="111">
        <v>17709.857142857141</v>
      </c>
      <c r="P7" s="111">
        <v>610</v>
      </c>
      <c r="Q7" s="111">
        <v>1879.1428571428571</v>
      </c>
      <c r="R7" s="2"/>
      <c r="S7" s="94">
        <v>517</v>
      </c>
      <c r="T7" s="94">
        <v>255.85714285714289</v>
      </c>
      <c r="U7" s="94">
        <v>610</v>
      </c>
      <c r="V7" s="94">
        <v>-8.6964285714285836</v>
      </c>
      <c r="W7" s="88">
        <v>517</v>
      </c>
      <c r="X7" s="93">
        <v>309.69047619047615</v>
      </c>
      <c r="Y7" s="93">
        <v>610</v>
      </c>
      <c r="Z7" s="93">
        <v>3329.4285714285716</v>
      </c>
      <c r="AA7" s="92">
        <v>517</v>
      </c>
      <c r="AB7" s="92">
        <v>29120.023809523809</v>
      </c>
      <c r="AC7" s="92">
        <v>610</v>
      </c>
      <c r="AD7" s="92">
        <v>-17</v>
      </c>
    </row>
    <row r="8" spans="1:30" s="5" customFormat="1" x14ac:dyDescent="0.2">
      <c r="A8" s="98">
        <v>518</v>
      </c>
      <c r="B8" s="99">
        <v>421.14285714285711</v>
      </c>
      <c r="C8" s="99">
        <v>611</v>
      </c>
      <c r="D8" s="100">
        <v>-30.089285714285722</v>
      </c>
      <c r="E8" s="106">
        <v>518</v>
      </c>
      <c r="F8" s="107">
        <f t="shared" si="0"/>
        <v>1.8809523809525217</v>
      </c>
      <c r="G8" s="107">
        <v>611</v>
      </c>
      <c r="H8" s="108">
        <f t="shared" si="1"/>
        <v>3294.0416666666665</v>
      </c>
      <c r="I8" s="110">
        <v>518</v>
      </c>
      <c r="J8" s="107">
        <f t="shared" si="2"/>
        <v>28371.547619047615</v>
      </c>
      <c r="K8" s="107">
        <v>611</v>
      </c>
      <c r="L8" s="108">
        <f t="shared" si="3"/>
        <v>27.946428571428584</v>
      </c>
      <c r="M8" s="2"/>
      <c r="N8" s="111">
        <v>518</v>
      </c>
      <c r="O8" s="111">
        <v>18405.285714285714</v>
      </c>
      <c r="P8" s="111">
        <v>611</v>
      </c>
      <c r="Q8" s="111">
        <v>1878.2857142857142</v>
      </c>
      <c r="R8" s="2"/>
      <c r="S8" s="94">
        <v>518</v>
      </c>
      <c r="T8" s="94">
        <v>421.14285714285711</v>
      </c>
      <c r="U8" s="94">
        <v>611</v>
      </c>
      <c r="V8" s="94">
        <v>-30.089285714285722</v>
      </c>
      <c r="W8" s="88">
        <v>518</v>
      </c>
      <c r="X8" s="93">
        <v>423.02380952380963</v>
      </c>
      <c r="Y8" s="93">
        <v>611</v>
      </c>
      <c r="Z8" s="93">
        <v>3263.9523809523807</v>
      </c>
      <c r="AA8" s="92">
        <v>518</v>
      </c>
      <c r="AB8" s="92">
        <v>28792.690476190473</v>
      </c>
      <c r="AC8" s="92">
        <v>611</v>
      </c>
      <c r="AD8" s="92">
        <v>-2.1428571428571388</v>
      </c>
    </row>
    <row r="9" spans="1:30" s="5" customFormat="1" x14ac:dyDescent="0.2">
      <c r="A9" s="98">
        <v>519</v>
      </c>
      <c r="B9" s="99">
        <v>500.28571428571422</v>
      </c>
      <c r="C9" s="99">
        <v>612</v>
      </c>
      <c r="D9" s="100">
        <v>2.25</v>
      </c>
      <c r="E9" s="106">
        <v>519</v>
      </c>
      <c r="F9" s="107">
        <f t="shared" si="0"/>
        <v>-70.619047619047478</v>
      </c>
      <c r="G9" s="107">
        <v>612</v>
      </c>
      <c r="H9" s="108">
        <f t="shared" si="1"/>
        <v>3328.4166666666665</v>
      </c>
      <c r="I9" s="110">
        <v>519</v>
      </c>
      <c r="J9" s="107">
        <f t="shared" si="2"/>
        <v>29101.047619047618</v>
      </c>
      <c r="K9" s="107">
        <v>612</v>
      </c>
      <c r="L9" s="108">
        <f t="shared" si="3"/>
        <v>27.892857142857139</v>
      </c>
      <c r="M9" s="2"/>
      <c r="N9" s="112">
        <v>519</v>
      </c>
      <c r="O9" s="111">
        <v>18167.142857142859</v>
      </c>
      <c r="P9" s="111">
        <v>612</v>
      </c>
      <c r="Q9" s="111">
        <v>1945.1428571428573</v>
      </c>
      <c r="R9" s="2"/>
      <c r="S9" s="94">
        <v>519</v>
      </c>
      <c r="T9" s="94">
        <v>500.28571428571422</v>
      </c>
      <c r="U9" s="94">
        <v>612</v>
      </c>
      <c r="V9" s="94">
        <v>2.25</v>
      </c>
      <c r="W9" s="88">
        <v>519</v>
      </c>
      <c r="X9" s="93">
        <v>429.66666666666674</v>
      </c>
      <c r="Y9" s="93">
        <v>612</v>
      </c>
      <c r="Z9" s="93">
        <v>3330.6666666666665</v>
      </c>
      <c r="AA9" s="92">
        <v>519</v>
      </c>
      <c r="AB9" s="92">
        <v>29601.333333333332</v>
      </c>
      <c r="AC9" s="92">
        <v>612</v>
      </c>
      <c r="AD9" s="92">
        <v>30.142857142857139</v>
      </c>
    </row>
    <row r="10" spans="1:30" s="5" customFormat="1" x14ac:dyDescent="0.2">
      <c r="A10" s="98">
        <v>520</v>
      </c>
      <c r="B10" s="99">
        <v>458.71428571428567</v>
      </c>
      <c r="C10" s="99">
        <v>613</v>
      </c>
      <c r="D10" s="100">
        <v>33.696428571428569</v>
      </c>
      <c r="E10" s="106">
        <v>520</v>
      </c>
      <c r="F10" s="107">
        <f t="shared" si="0"/>
        <v>-59.761904761904589</v>
      </c>
      <c r="G10" s="107">
        <v>613</v>
      </c>
      <c r="H10" s="108">
        <f t="shared" si="1"/>
        <v>3434.7083333333335</v>
      </c>
      <c r="I10" s="110">
        <v>520</v>
      </c>
      <c r="J10" s="107">
        <f t="shared" si="2"/>
        <v>28731.238095238095</v>
      </c>
      <c r="K10" s="107">
        <v>613</v>
      </c>
      <c r="L10" s="108">
        <f t="shared" si="3"/>
        <v>-29.267857142857139</v>
      </c>
      <c r="M10" s="2"/>
      <c r="N10" s="111">
        <v>520</v>
      </c>
      <c r="O10" s="111">
        <v>17862.857142857141</v>
      </c>
      <c r="P10" s="111">
        <v>613</v>
      </c>
      <c r="Q10" s="111">
        <v>1989.0000000000002</v>
      </c>
      <c r="R10" s="2"/>
      <c r="S10" s="94">
        <v>520</v>
      </c>
      <c r="T10" s="94">
        <v>458.71428571428567</v>
      </c>
      <c r="U10" s="94">
        <v>613</v>
      </c>
      <c r="V10" s="94">
        <v>33.696428571428569</v>
      </c>
      <c r="W10" s="88">
        <v>520</v>
      </c>
      <c r="X10" s="93">
        <v>398.95238095238108</v>
      </c>
      <c r="Y10" s="93">
        <v>613</v>
      </c>
      <c r="Z10" s="93">
        <v>3468.4047619047619</v>
      </c>
      <c r="AA10" s="92">
        <v>520</v>
      </c>
      <c r="AB10" s="92">
        <v>29189.952380952382</v>
      </c>
      <c r="AC10" s="92">
        <v>613</v>
      </c>
      <c r="AD10" s="92">
        <v>4.4285714285714306</v>
      </c>
    </row>
    <row r="11" spans="1:30" s="5" customFormat="1" x14ac:dyDescent="0.2">
      <c r="A11" s="98">
        <v>521</v>
      </c>
      <c r="B11" s="99">
        <v>496.42857142857144</v>
      </c>
      <c r="C11" s="99">
        <v>614</v>
      </c>
      <c r="D11" s="100">
        <v>-18.160714285714292</v>
      </c>
      <c r="E11" s="106">
        <v>521</v>
      </c>
      <c r="F11" s="107">
        <f t="shared" si="0"/>
        <v>-84.309523809523853</v>
      </c>
      <c r="G11" s="107">
        <v>614</v>
      </c>
      <c r="H11" s="108">
        <f t="shared" si="1"/>
        <v>3484.0416666666665</v>
      </c>
      <c r="I11" s="110">
        <v>521</v>
      </c>
      <c r="J11" s="107">
        <f t="shared" si="2"/>
        <v>27685.690476190473</v>
      </c>
      <c r="K11" s="107">
        <v>614</v>
      </c>
      <c r="L11" s="108">
        <f t="shared" si="3"/>
        <v>48.303571428571416</v>
      </c>
      <c r="M11" s="2"/>
      <c r="N11" s="112">
        <v>521</v>
      </c>
      <c r="O11" s="111">
        <v>17572.571428571428</v>
      </c>
      <c r="P11" s="111">
        <v>614</v>
      </c>
      <c r="Q11" s="111">
        <v>1822.7142857142858</v>
      </c>
      <c r="R11" s="2"/>
      <c r="S11" s="94">
        <v>521</v>
      </c>
      <c r="T11" s="94">
        <v>496.42857142857144</v>
      </c>
      <c r="U11" s="94">
        <v>614</v>
      </c>
      <c r="V11" s="94">
        <v>-18.160714285714292</v>
      </c>
      <c r="W11" s="88">
        <v>521</v>
      </c>
      <c r="X11" s="93">
        <v>412.11904761904759</v>
      </c>
      <c r="Y11" s="93">
        <v>614</v>
      </c>
      <c r="Z11" s="93">
        <v>3465.8809523809523</v>
      </c>
      <c r="AA11" s="92">
        <v>521</v>
      </c>
      <c r="AB11" s="92">
        <v>28182.119047619046</v>
      </c>
      <c r="AC11" s="92">
        <v>614</v>
      </c>
      <c r="AD11" s="92">
        <v>30.142857142857125</v>
      </c>
    </row>
    <row r="12" spans="1:30" s="5" customFormat="1" x14ac:dyDescent="0.2">
      <c r="A12" s="98">
        <v>522</v>
      </c>
      <c r="B12" s="99">
        <v>495.71428571428578</v>
      </c>
      <c r="C12" s="99">
        <v>615</v>
      </c>
      <c r="D12" s="100">
        <v>23.178571428571431</v>
      </c>
      <c r="E12" s="106">
        <v>522</v>
      </c>
      <c r="F12" s="107">
        <f t="shared" si="0"/>
        <v>-15.404761904761926</v>
      </c>
      <c r="G12" s="107">
        <v>615</v>
      </c>
      <c r="H12" s="108">
        <f t="shared" si="1"/>
        <v>3295.4166666666665</v>
      </c>
      <c r="I12" s="110">
        <v>522</v>
      </c>
      <c r="J12" s="107">
        <f t="shared" si="2"/>
        <v>27143.761904761905</v>
      </c>
      <c r="K12" s="107">
        <v>615</v>
      </c>
      <c r="L12" s="108">
        <f t="shared" si="3"/>
        <v>7.1071428571428612</v>
      </c>
      <c r="M12" s="2"/>
      <c r="N12" s="111">
        <v>522</v>
      </c>
      <c r="O12" s="111">
        <v>17459</v>
      </c>
      <c r="P12" s="111">
        <v>615</v>
      </c>
      <c r="Q12" s="111">
        <v>1840.8571428571427</v>
      </c>
      <c r="R12" s="2"/>
      <c r="S12" s="94">
        <v>522</v>
      </c>
      <c r="T12" s="94">
        <v>495.71428571428578</v>
      </c>
      <c r="U12" s="94">
        <v>615</v>
      </c>
      <c r="V12" s="94">
        <v>23.178571428571431</v>
      </c>
      <c r="W12" s="88">
        <v>522</v>
      </c>
      <c r="X12" s="93">
        <v>480.30952380952385</v>
      </c>
      <c r="Y12" s="93">
        <v>615</v>
      </c>
      <c r="Z12" s="93">
        <v>3318.5952380952381</v>
      </c>
      <c r="AA12" s="92">
        <v>522</v>
      </c>
      <c r="AB12" s="92">
        <v>27639.476190476191</v>
      </c>
      <c r="AC12" s="92">
        <v>615</v>
      </c>
      <c r="AD12" s="92">
        <v>30.285714285714292</v>
      </c>
    </row>
    <row r="13" spans="1:30" s="5" customFormat="1" x14ac:dyDescent="0.2">
      <c r="A13" s="98">
        <v>523</v>
      </c>
      <c r="B13" s="99">
        <v>494.85714285714278</v>
      </c>
      <c r="C13" s="99">
        <v>616</v>
      </c>
      <c r="D13" s="100">
        <v>17.160714285714292</v>
      </c>
      <c r="E13" s="106">
        <v>523</v>
      </c>
      <c r="F13" s="107">
        <f t="shared" si="0"/>
        <v>130.73809523809541</v>
      </c>
      <c r="G13" s="107">
        <v>616</v>
      </c>
      <c r="H13" s="108">
        <f t="shared" si="1"/>
        <v>3168.9583333333335</v>
      </c>
      <c r="I13" s="110">
        <v>523</v>
      </c>
      <c r="J13" s="107">
        <f t="shared" si="2"/>
        <v>26644.071428571431</v>
      </c>
      <c r="K13" s="107">
        <v>616</v>
      </c>
      <c r="L13" s="108">
        <f t="shared" si="3"/>
        <v>-0.5892857142857082</v>
      </c>
      <c r="M13" s="2"/>
      <c r="N13" s="112">
        <v>523</v>
      </c>
      <c r="O13" s="111">
        <v>16698.857142857145</v>
      </c>
      <c r="P13" s="111">
        <v>616</v>
      </c>
      <c r="Q13" s="111">
        <v>1809.4285714285713</v>
      </c>
      <c r="R13" s="2"/>
      <c r="S13" s="94">
        <v>523</v>
      </c>
      <c r="T13" s="94">
        <v>494.85714285714278</v>
      </c>
      <c r="U13" s="94">
        <v>616</v>
      </c>
      <c r="V13" s="94">
        <v>17.160714285714292</v>
      </c>
      <c r="W13" s="88">
        <v>523</v>
      </c>
      <c r="X13" s="93">
        <v>625.59523809523819</v>
      </c>
      <c r="Y13" s="93">
        <v>616</v>
      </c>
      <c r="Z13" s="93">
        <v>3186.1190476190477</v>
      </c>
      <c r="AA13" s="92">
        <v>523</v>
      </c>
      <c r="AB13" s="92">
        <v>27138.928571428572</v>
      </c>
      <c r="AC13" s="92">
        <v>616</v>
      </c>
      <c r="AD13" s="92">
        <v>16.571428571428584</v>
      </c>
    </row>
    <row r="14" spans="1:30" s="5" customFormat="1" x14ac:dyDescent="0.2">
      <c r="A14" s="98">
        <v>524</v>
      </c>
      <c r="B14" s="99">
        <v>537.85714285714278</v>
      </c>
      <c r="C14" s="99">
        <v>617</v>
      </c>
      <c r="D14" s="100">
        <v>18.517857142857139</v>
      </c>
      <c r="E14" s="106">
        <v>524</v>
      </c>
      <c r="F14" s="107">
        <f t="shared" si="0"/>
        <v>-55.119047619047478</v>
      </c>
      <c r="G14" s="107">
        <v>617</v>
      </c>
      <c r="H14" s="108">
        <f t="shared" si="1"/>
        <v>3172.625</v>
      </c>
      <c r="I14" s="110">
        <v>524</v>
      </c>
      <c r="J14" s="107">
        <f t="shared" si="2"/>
        <v>25092.214285714286</v>
      </c>
      <c r="K14" s="107">
        <v>617</v>
      </c>
      <c r="L14" s="108">
        <f t="shared" si="3"/>
        <v>25.910714285714292</v>
      </c>
      <c r="M14" s="2"/>
      <c r="N14" s="111">
        <v>524</v>
      </c>
      <c r="O14" s="111">
        <v>16329.142857142857</v>
      </c>
      <c r="P14" s="111">
        <v>617</v>
      </c>
      <c r="Q14" s="111">
        <v>1861.8571428571429</v>
      </c>
      <c r="R14" s="2"/>
      <c r="S14" s="94">
        <v>524</v>
      </c>
      <c r="T14" s="94">
        <v>537.85714285714278</v>
      </c>
      <c r="U14" s="94">
        <v>617</v>
      </c>
      <c r="V14" s="94">
        <v>18.517857142857139</v>
      </c>
      <c r="W14" s="88">
        <v>524</v>
      </c>
      <c r="X14" s="93">
        <v>482.7380952380953</v>
      </c>
      <c r="Y14" s="93">
        <v>617</v>
      </c>
      <c r="Z14" s="93">
        <v>3191.1428571428573</v>
      </c>
      <c r="AA14" s="92">
        <v>524</v>
      </c>
      <c r="AB14" s="92">
        <v>25630.071428571428</v>
      </c>
      <c r="AC14" s="92">
        <v>617</v>
      </c>
      <c r="AD14" s="92">
        <v>44.428571428571431</v>
      </c>
    </row>
    <row r="15" spans="1:30" s="5" customFormat="1" x14ac:dyDescent="0.2">
      <c r="A15" s="98">
        <v>525</v>
      </c>
      <c r="B15" s="99">
        <v>507.57142857142856</v>
      </c>
      <c r="C15" s="99">
        <v>618</v>
      </c>
      <c r="D15" s="100">
        <v>-1.0357142857142918</v>
      </c>
      <c r="E15" s="106">
        <v>525</v>
      </c>
      <c r="F15" s="107">
        <f t="shared" si="0"/>
        <v>-17.64285714285711</v>
      </c>
      <c r="G15" s="107">
        <v>618</v>
      </c>
      <c r="H15" s="108">
        <f t="shared" si="1"/>
        <v>3231.0833333333335</v>
      </c>
      <c r="I15" s="110">
        <v>525</v>
      </c>
      <c r="J15" s="107">
        <f t="shared" si="2"/>
        <v>24467.857142857145</v>
      </c>
      <c r="K15" s="107">
        <v>618</v>
      </c>
      <c r="L15" s="108">
        <f t="shared" si="3"/>
        <v>48.892857142857139</v>
      </c>
      <c r="M15" s="2"/>
      <c r="N15" s="112">
        <v>525</v>
      </c>
      <c r="O15" s="111">
        <v>15775</v>
      </c>
      <c r="P15" s="111">
        <v>618</v>
      </c>
      <c r="Q15" s="111">
        <v>1806.8571428571429</v>
      </c>
      <c r="R15" s="2"/>
      <c r="S15" s="94">
        <v>525</v>
      </c>
      <c r="T15" s="94">
        <v>507.57142857142856</v>
      </c>
      <c r="U15" s="94">
        <v>618</v>
      </c>
      <c r="V15" s="94">
        <v>-1.0357142857142918</v>
      </c>
      <c r="W15" s="88">
        <v>525</v>
      </c>
      <c r="X15" s="93">
        <v>489.92857142857144</v>
      </c>
      <c r="Y15" s="93">
        <v>618</v>
      </c>
      <c r="Z15" s="93">
        <v>3230.0476190476193</v>
      </c>
      <c r="AA15" s="92">
        <v>525</v>
      </c>
      <c r="AB15" s="92">
        <v>24975.428571428572</v>
      </c>
      <c r="AC15" s="92">
        <v>618</v>
      </c>
      <c r="AD15" s="92">
        <v>47.857142857142847</v>
      </c>
    </row>
    <row r="16" spans="1:30" s="5" customFormat="1" x14ac:dyDescent="0.2">
      <c r="A16" s="98">
        <v>526</v>
      </c>
      <c r="B16" s="99">
        <v>542.14285714285711</v>
      </c>
      <c r="C16" s="99">
        <v>619</v>
      </c>
      <c r="D16" s="100">
        <v>-16.553571428571431</v>
      </c>
      <c r="E16" s="106">
        <v>526</v>
      </c>
      <c r="F16" s="107">
        <f t="shared" si="0"/>
        <v>-41.14285714285711</v>
      </c>
      <c r="G16" s="107">
        <v>619</v>
      </c>
      <c r="H16" s="108">
        <f t="shared" si="1"/>
        <v>3261.125</v>
      </c>
      <c r="I16" s="110">
        <v>526</v>
      </c>
      <c r="J16" s="107">
        <f t="shared" si="2"/>
        <v>23192.190476190473</v>
      </c>
      <c r="K16" s="107">
        <v>619</v>
      </c>
      <c r="L16" s="108">
        <f t="shared" si="3"/>
        <v>26.267857142857139</v>
      </c>
      <c r="M16" s="2"/>
      <c r="N16" s="111">
        <v>526</v>
      </c>
      <c r="O16" s="111">
        <v>15128.285714285714</v>
      </c>
      <c r="P16" s="111">
        <v>619</v>
      </c>
      <c r="Q16" s="111">
        <v>1786.7142857142858</v>
      </c>
      <c r="R16" s="2"/>
      <c r="S16" s="94">
        <v>526</v>
      </c>
      <c r="T16" s="94">
        <v>542.14285714285711</v>
      </c>
      <c r="U16" s="94">
        <v>619</v>
      </c>
      <c r="V16" s="94">
        <v>-16.553571428571431</v>
      </c>
      <c r="W16" s="88">
        <v>526</v>
      </c>
      <c r="X16" s="93">
        <v>501</v>
      </c>
      <c r="Y16" s="93">
        <v>619</v>
      </c>
      <c r="Z16" s="93">
        <v>3244.5714285714284</v>
      </c>
      <c r="AA16" s="92">
        <v>526</v>
      </c>
      <c r="AB16" s="92">
        <v>23734.333333333332</v>
      </c>
      <c r="AC16" s="92">
        <v>619</v>
      </c>
      <c r="AD16" s="92">
        <v>9.7142857142857082</v>
      </c>
    </row>
    <row r="17" spans="1:30" s="5" customFormat="1" x14ac:dyDescent="0.2">
      <c r="A17" s="98">
        <v>527</v>
      </c>
      <c r="B17" s="99">
        <v>630.28571428571422</v>
      </c>
      <c r="C17" s="99">
        <v>620</v>
      </c>
      <c r="D17" s="100">
        <v>34.642857142857146</v>
      </c>
      <c r="E17" s="106">
        <v>527</v>
      </c>
      <c r="F17" s="107">
        <f t="shared" si="0"/>
        <v>-141.76190476190476</v>
      </c>
      <c r="G17" s="107">
        <v>620</v>
      </c>
      <c r="H17" s="108">
        <f t="shared" si="1"/>
        <v>3123.6666666666665</v>
      </c>
      <c r="I17" s="110">
        <v>527</v>
      </c>
      <c r="J17" s="107">
        <f t="shared" si="2"/>
        <v>22031.90476190476</v>
      </c>
      <c r="K17" s="107">
        <v>620</v>
      </c>
      <c r="L17" s="108">
        <f t="shared" si="3"/>
        <v>-3.7857142857142918</v>
      </c>
      <c r="M17" s="2"/>
      <c r="N17" s="112">
        <v>527</v>
      </c>
      <c r="O17" s="111">
        <v>14216.857142857143</v>
      </c>
      <c r="P17" s="111">
        <v>620</v>
      </c>
      <c r="Q17" s="111">
        <v>1838.1428571428571</v>
      </c>
      <c r="R17" s="2"/>
      <c r="S17" s="94">
        <v>527</v>
      </c>
      <c r="T17" s="94">
        <v>630.28571428571422</v>
      </c>
      <c r="U17" s="94">
        <v>620</v>
      </c>
      <c r="V17" s="94">
        <v>34.642857142857146</v>
      </c>
      <c r="W17" s="88">
        <v>527</v>
      </c>
      <c r="X17" s="93">
        <v>488.52380952380946</v>
      </c>
      <c r="Y17" s="93">
        <v>620</v>
      </c>
      <c r="Z17" s="93">
        <v>3158.3095238095239</v>
      </c>
      <c r="AA17" s="92">
        <v>527</v>
      </c>
      <c r="AB17" s="92">
        <v>22662.190476190473</v>
      </c>
      <c r="AC17" s="92">
        <v>620</v>
      </c>
      <c r="AD17" s="92">
        <v>30.857142857142854</v>
      </c>
    </row>
    <row r="18" spans="1:30" s="5" customFormat="1" x14ac:dyDescent="0.2">
      <c r="A18" s="98">
        <v>528</v>
      </c>
      <c r="B18" s="99">
        <v>475.57142857142861</v>
      </c>
      <c r="C18" s="99">
        <v>621</v>
      </c>
      <c r="D18" s="100">
        <v>-24.392857142857139</v>
      </c>
      <c r="E18" s="106">
        <v>528</v>
      </c>
      <c r="F18" s="107">
        <f t="shared" si="0"/>
        <v>116.14285714285717</v>
      </c>
      <c r="G18" s="107">
        <v>621</v>
      </c>
      <c r="H18" s="108">
        <f t="shared" si="1"/>
        <v>3057.0833333333335</v>
      </c>
      <c r="I18" s="110">
        <v>528</v>
      </c>
      <c r="J18" s="107">
        <f t="shared" si="2"/>
        <v>20952.476190476191</v>
      </c>
      <c r="K18" s="107">
        <v>621</v>
      </c>
      <c r="L18" s="108">
        <f t="shared" si="3"/>
        <v>6.9642857142857082</v>
      </c>
      <c r="M18" s="2"/>
      <c r="N18" s="111">
        <v>528</v>
      </c>
      <c r="O18" s="111">
        <v>13256.285714285716</v>
      </c>
      <c r="P18" s="111">
        <v>621</v>
      </c>
      <c r="Q18" s="111">
        <v>1699.8571428571429</v>
      </c>
      <c r="R18" s="2"/>
      <c r="S18" s="94">
        <v>528</v>
      </c>
      <c r="T18" s="94">
        <v>475.57142857142861</v>
      </c>
      <c r="U18" s="94">
        <v>621</v>
      </c>
      <c r="V18" s="94">
        <v>-24.392857142857139</v>
      </c>
      <c r="W18" s="88">
        <v>528</v>
      </c>
      <c r="X18" s="93">
        <v>591.71428571428578</v>
      </c>
      <c r="Y18" s="93">
        <v>621</v>
      </c>
      <c r="Z18" s="93">
        <v>3032.6904761904761</v>
      </c>
      <c r="AA18" s="92">
        <v>528</v>
      </c>
      <c r="AB18" s="92">
        <v>21428.047619047618</v>
      </c>
      <c r="AC18" s="92">
        <v>621</v>
      </c>
      <c r="AD18" s="92">
        <v>-17.428571428571431</v>
      </c>
    </row>
    <row r="19" spans="1:30" s="5" customFormat="1" x14ac:dyDescent="0.2">
      <c r="A19" s="98">
        <v>529</v>
      </c>
      <c r="B19" s="99">
        <v>580.28571428571422</v>
      </c>
      <c r="C19" s="99">
        <v>622</v>
      </c>
      <c r="D19" s="100">
        <v>-2.9285714285714306</v>
      </c>
      <c r="E19" s="106">
        <v>529</v>
      </c>
      <c r="F19" s="107">
        <f t="shared" si="0"/>
        <v>-71.595238095238017</v>
      </c>
      <c r="G19" s="107">
        <v>622</v>
      </c>
      <c r="H19" s="108">
        <f t="shared" si="1"/>
        <v>2932</v>
      </c>
      <c r="I19" s="110">
        <v>529</v>
      </c>
      <c r="J19" s="107">
        <f t="shared" si="2"/>
        <v>20174.071428571428</v>
      </c>
      <c r="K19" s="107">
        <v>622</v>
      </c>
      <c r="L19" s="108">
        <f t="shared" si="3"/>
        <v>25.928571428571431</v>
      </c>
      <c r="M19" s="2"/>
      <c r="N19" s="112">
        <v>529</v>
      </c>
      <c r="O19" s="111">
        <v>13325.285714285714</v>
      </c>
      <c r="P19" s="111">
        <v>622</v>
      </c>
      <c r="Q19" s="111">
        <v>1741.8571428571429</v>
      </c>
      <c r="R19" s="2"/>
      <c r="S19" s="94">
        <v>529</v>
      </c>
      <c r="T19" s="94">
        <v>580.28571428571422</v>
      </c>
      <c r="U19" s="94">
        <v>622</v>
      </c>
      <c r="V19" s="94">
        <v>-2.9285714285714306</v>
      </c>
      <c r="W19" s="88">
        <v>529</v>
      </c>
      <c r="X19" s="93">
        <v>508.6904761904762</v>
      </c>
      <c r="Y19" s="93">
        <v>622</v>
      </c>
      <c r="Z19" s="93">
        <v>2929.0714285714284</v>
      </c>
      <c r="AA19" s="92">
        <v>529</v>
      </c>
      <c r="AB19" s="92">
        <v>20754.357142857141</v>
      </c>
      <c r="AC19" s="92">
        <v>622</v>
      </c>
      <c r="AD19" s="92">
        <v>23</v>
      </c>
    </row>
    <row r="20" spans="1:30" s="5" customFormat="1" x14ac:dyDescent="0.2">
      <c r="A20" s="98">
        <v>530</v>
      </c>
      <c r="B20" s="99">
        <v>560.57142857142867</v>
      </c>
      <c r="C20" s="99">
        <v>623</v>
      </c>
      <c r="D20" s="100">
        <v>22.303571428571431</v>
      </c>
      <c r="E20" s="106">
        <v>530</v>
      </c>
      <c r="F20" s="107">
        <f t="shared" si="0"/>
        <v>-33.880952380952522</v>
      </c>
      <c r="G20" s="107">
        <v>623</v>
      </c>
      <c r="H20" s="108">
        <f t="shared" si="1"/>
        <v>2941.7916666666665</v>
      </c>
      <c r="I20" s="110">
        <v>530</v>
      </c>
      <c r="J20" s="107">
        <f t="shared" si="2"/>
        <v>19635.119047619046</v>
      </c>
      <c r="K20" s="107">
        <v>623</v>
      </c>
      <c r="L20" s="108">
        <f t="shared" si="3"/>
        <v>21.125</v>
      </c>
      <c r="M20" s="3"/>
      <c r="N20" s="111">
        <v>530</v>
      </c>
      <c r="O20" s="111">
        <v>12831.142857142857</v>
      </c>
      <c r="P20" s="111">
        <v>623</v>
      </c>
      <c r="Q20" s="111">
        <v>1608.1428571428571</v>
      </c>
      <c r="R20" s="2"/>
      <c r="S20" s="94">
        <v>530</v>
      </c>
      <c r="T20" s="94">
        <v>560.57142857142867</v>
      </c>
      <c r="U20" s="94">
        <v>623</v>
      </c>
      <c r="V20" s="94">
        <v>22.303571428571431</v>
      </c>
      <c r="W20" s="88">
        <v>530</v>
      </c>
      <c r="X20" s="93">
        <v>526.69047619047615</v>
      </c>
      <c r="Y20" s="93">
        <v>623</v>
      </c>
      <c r="Z20" s="93">
        <v>2964.0952380952381</v>
      </c>
      <c r="AA20" s="92">
        <v>530</v>
      </c>
      <c r="AB20" s="92">
        <v>20195.690476190473</v>
      </c>
      <c r="AC20" s="92">
        <v>623</v>
      </c>
      <c r="AD20" s="92">
        <v>43.428571428571431</v>
      </c>
    </row>
    <row r="21" spans="1:30" s="5" customFormat="1" x14ac:dyDescent="0.2">
      <c r="A21" s="98">
        <v>531</v>
      </c>
      <c r="B21" s="99">
        <v>510.71428571428572</v>
      </c>
      <c r="C21" s="99">
        <v>624</v>
      </c>
      <c r="D21" s="100">
        <v>-9.4642857142857082</v>
      </c>
      <c r="E21" s="106">
        <v>531</v>
      </c>
      <c r="F21" s="107">
        <f t="shared" si="0"/>
        <v>72.000000000000057</v>
      </c>
      <c r="G21" s="107">
        <v>624</v>
      </c>
      <c r="H21" s="108">
        <f t="shared" si="1"/>
        <v>2959.9166666666665</v>
      </c>
      <c r="I21" s="110">
        <v>531</v>
      </c>
      <c r="J21" s="107">
        <f t="shared" si="2"/>
        <v>18719.166666666668</v>
      </c>
      <c r="K21" s="107">
        <v>624</v>
      </c>
      <c r="L21" s="108">
        <f t="shared" si="3"/>
        <v>29.892857142857139</v>
      </c>
      <c r="M21" s="3"/>
      <c r="N21" s="112">
        <v>531</v>
      </c>
      <c r="O21" s="111">
        <v>12005.428571428572</v>
      </c>
      <c r="P21" s="111">
        <v>624</v>
      </c>
      <c r="Q21" s="111">
        <v>1686.1428571428571</v>
      </c>
      <c r="R21" s="2"/>
      <c r="S21" s="94">
        <v>531</v>
      </c>
      <c r="T21" s="94">
        <v>510.71428571428572</v>
      </c>
      <c r="U21" s="94">
        <v>624</v>
      </c>
      <c r="V21" s="94">
        <v>-9.4642857142857082</v>
      </c>
      <c r="W21" s="88">
        <v>531</v>
      </c>
      <c r="X21" s="93">
        <v>582.71428571428578</v>
      </c>
      <c r="Y21" s="93">
        <v>624</v>
      </c>
      <c r="Z21" s="93">
        <v>2950.4523809523807</v>
      </c>
      <c r="AA21" s="92">
        <v>531</v>
      </c>
      <c r="AB21" s="92">
        <v>19229.880952380954</v>
      </c>
      <c r="AC21" s="92">
        <v>624</v>
      </c>
      <c r="AD21" s="92">
        <v>20.428571428571431</v>
      </c>
    </row>
    <row r="22" spans="1:30" s="5" customFormat="1" x14ac:dyDescent="0.2">
      <c r="A22" s="98">
        <v>532</v>
      </c>
      <c r="B22" s="99">
        <v>607.57142857142856</v>
      </c>
      <c r="C22" s="99">
        <v>625</v>
      </c>
      <c r="D22" s="100">
        <v>-15.392857142857139</v>
      </c>
      <c r="E22" s="106">
        <v>532</v>
      </c>
      <c r="F22" s="107">
        <f t="shared" si="0"/>
        <v>-78.333333333333371</v>
      </c>
      <c r="G22" s="107">
        <v>625</v>
      </c>
      <c r="H22" s="108">
        <f t="shared" si="1"/>
        <v>2653.5833333333335</v>
      </c>
      <c r="I22" s="110">
        <v>532</v>
      </c>
      <c r="J22" s="107">
        <f t="shared" si="2"/>
        <v>18393.333333333332</v>
      </c>
      <c r="K22" s="107">
        <v>625</v>
      </c>
      <c r="L22" s="108">
        <f t="shared" si="3"/>
        <v>33.25</v>
      </c>
      <c r="M22" s="3"/>
      <c r="N22" s="111">
        <v>532</v>
      </c>
      <c r="O22" s="111">
        <v>11897.714285714286</v>
      </c>
      <c r="P22" s="111">
        <v>625</v>
      </c>
      <c r="Q22" s="111">
        <v>1452.7142857142858</v>
      </c>
      <c r="R22" s="2"/>
      <c r="S22" s="94">
        <v>532</v>
      </c>
      <c r="T22" s="94">
        <v>607.57142857142856</v>
      </c>
      <c r="U22" s="94">
        <v>625</v>
      </c>
      <c r="V22" s="94">
        <v>-15.392857142857139</v>
      </c>
      <c r="W22" s="88">
        <v>532</v>
      </c>
      <c r="X22" s="93">
        <v>529.23809523809518</v>
      </c>
      <c r="Y22" s="93">
        <v>625</v>
      </c>
      <c r="Z22" s="93">
        <v>2638.1904761904761</v>
      </c>
      <c r="AA22" s="92">
        <v>532</v>
      </c>
      <c r="AB22" s="92">
        <v>19000.90476190476</v>
      </c>
      <c r="AC22" s="92">
        <v>625</v>
      </c>
      <c r="AD22" s="92">
        <v>17.857142857142861</v>
      </c>
    </row>
    <row r="23" spans="1:30" s="5" customFormat="1" x14ac:dyDescent="0.2">
      <c r="A23" s="98">
        <v>533</v>
      </c>
      <c r="B23" s="99">
        <v>577.14285714285711</v>
      </c>
      <c r="C23" s="99">
        <v>626</v>
      </c>
      <c r="D23" s="100">
        <v>-33</v>
      </c>
      <c r="E23" s="106">
        <v>533</v>
      </c>
      <c r="F23" s="107">
        <f t="shared" si="0"/>
        <v>38.5</v>
      </c>
      <c r="G23" s="107">
        <v>626</v>
      </c>
      <c r="H23" s="108">
        <f t="shared" si="1"/>
        <v>2858.5</v>
      </c>
      <c r="I23" s="110">
        <v>533</v>
      </c>
      <c r="J23" s="107">
        <f t="shared" si="2"/>
        <v>16829.833333333332</v>
      </c>
      <c r="K23" s="107">
        <v>626</v>
      </c>
      <c r="L23" s="108">
        <f t="shared" si="3"/>
        <v>21.714285714285708</v>
      </c>
      <c r="M23" s="3"/>
      <c r="N23" s="112">
        <v>533</v>
      </c>
      <c r="O23" s="111">
        <v>11224.285714285714</v>
      </c>
      <c r="P23" s="111">
        <v>626</v>
      </c>
      <c r="Q23" s="111">
        <v>1543.2857142857142</v>
      </c>
      <c r="R23" s="2"/>
      <c r="S23" s="94">
        <v>533</v>
      </c>
      <c r="T23" s="94">
        <v>577.14285714285711</v>
      </c>
      <c r="U23" s="94">
        <v>626</v>
      </c>
      <c r="V23" s="94">
        <v>-33</v>
      </c>
      <c r="W23" s="88">
        <v>533</v>
      </c>
      <c r="X23" s="93">
        <v>615.64285714285711</v>
      </c>
      <c r="Y23" s="93">
        <v>626</v>
      </c>
      <c r="Z23" s="93">
        <v>2825.5</v>
      </c>
      <c r="AA23" s="92">
        <v>533</v>
      </c>
      <c r="AB23" s="92">
        <v>17406.976190476191</v>
      </c>
      <c r="AC23" s="92">
        <v>626</v>
      </c>
      <c r="AD23" s="92">
        <v>-11.285714285714292</v>
      </c>
    </row>
    <row r="24" spans="1:30" s="5" customFormat="1" x14ac:dyDescent="0.2">
      <c r="A24" s="98">
        <v>534</v>
      </c>
      <c r="B24" s="99">
        <v>691.85714285714289</v>
      </c>
      <c r="C24" s="99">
        <v>627</v>
      </c>
      <c r="D24" s="100">
        <v>28.035714285714285</v>
      </c>
      <c r="E24" s="106">
        <v>534</v>
      </c>
      <c r="F24" s="107">
        <f t="shared" si="0"/>
        <v>-53.166666666666742</v>
      </c>
      <c r="G24" s="107">
        <v>627</v>
      </c>
      <c r="H24" s="108">
        <f t="shared" si="1"/>
        <v>2573.0833333333335</v>
      </c>
      <c r="I24" s="110">
        <v>534</v>
      </c>
      <c r="J24" s="107">
        <f t="shared" si="2"/>
        <v>15634.666666666668</v>
      </c>
      <c r="K24" s="107">
        <v>627</v>
      </c>
      <c r="L24" s="108">
        <f t="shared" si="3"/>
        <v>18.964285714285708</v>
      </c>
      <c r="M24" s="3"/>
      <c r="N24" s="111">
        <v>534</v>
      </c>
      <c r="O24" s="111">
        <v>10812.857142857143</v>
      </c>
      <c r="P24" s="111">
        <v>627</v>
      </c>
      <c r="Q24" s="111">
        <v>1552.2857142857142</v>
      </c>
      <c r="R24" s="2"/>
      <c r="S24" s="94">
        <v>534</v>
      </c>
      <c r="T24" s="94">
        <v>691.85714285714289</v>
      </c>
      <c r="U24" s="94">
        <v>627</v>
      </c>
      <c r="V24" s="94">
        <v>28.035714285714285</v>
      </c>
      <c r="W24" s="88">
        <v>534</v>
      </c>
      <c r="X24" s="93">
        <v>638.69047619047615</v>
      </c>
      <c r="Y24" s="93">
        <v>627</v>
      </c>
      <c r="Z24" s="93">
        <v>2601.1190476190477</v>
      </c>
      <c r="AA24" s="92">
        <v>534</v>
      </c>
      <c r="AB24" s="92">
        <v>16326.523809523811</v>
      </c>
      <c r="AC24" s="92">
        <v>627</v>
      </c>
      <c r="AD24" s="92">
        <v>46.999999999999993</v>
      </c>
    </row>
    <row r="25" spans="1:30" s="5" customFormat="1" x14ac:dyDescent="0.2">
      <c r="A25" s="98">
        <v>535</v>
      </c>
      <c r="B25" s="99">
        <v>576.71428571428567</v>
      </c>
      <c r="C25" s="99">
        <v>628</v>
      </c>
      <c r="D25" s="100">
        <v>28.178571428571431</v>
      </c>
      <c r="E25" s="106">
        <v>535</v>
      </c>
      <c r="F25" s="107">
        <f t="shared" si="0"/>
        <v>105.35714285714289</v>
      </c>
      <c r="G25" s="107">
        <v>628</v>
      </c>
      <c r="H25" s="108">
        <f t="shared" si="1"/>
        <v>2491.0833333333335</v>
      </c>
      <c r="I25" s="110">
        <v>535</v>
      </c>
      <c r="J25" s="107">
        <f t="shared" si="2"/>
        <v>15318.190476190477</v>
      </c>
      <c r="K25" s="107">
        <v>628</v>
      </c>
      <c r="L25" s="108">
        <f t="shared" si="3"/>
        <v>16.821428571428569</v>
      </c>
      <c r="M25" s="3"/>
      <c r="N25" s="112">
        <v>535</v>
      </c>
      <c r="O25" s="111">
        <v>10163.714285714286</v>
      </c>
      <c r="P25" s="111">
        <v>628</v>
      </c>
      <c r="Q25" s="111">
        <v>1465.7142857142856</v>
      </c>
      <c r="R25" s="2"/>
      <c r="S25" s="94">
        <v>535</v>
      </c>
      <c r="T25" s="94">
        <v>576.71428571428567</v>
      </c>
      <c r="U25" s="94">
        <v>628</v>
      </c>
      <c r="V25" s="94">
        <v>28.178571428571431</v>
      </c>
      <c r="W25" s="88">
        <v>535</v>
      </c>
      <c r="X25" s="93">
        <v>682.07142857142856</v>
      </c>
      <c r="Y25" s="93">
        <v>628</v>
      </c>
      <c r="Z25" s="93">
        <v>2519.261904761905</v>
      </c>
      <c r="AA25" s="92">
        <v>535</v>
      </c>
      <c r="AB25" s="92">
        <v>15894.904761904763</v>
      </c>
      <c r="AC25" s="92">
        <v>628</v>
      </c>
      <c r="AD25" s="92">
        <v>45</v>
      </c>
    </row>
    <row r="26" spans="1:30" s="5" customFormat="1" x14ac:dyDescent="0.2">
      <c r="A26" s="98">
        <v>536</v>
      </c>
      <c r="B26" s="99">
        <v>587.57142857142856</v>
      </c>
      <c r="C26" s="99">
        <v>629</v>
      </c>
      <c r="D26" s="100">
        <v>-4.2678571428571388</v>
      </c>
      <c r="E26" s="106">
        <v>536</v>
      </c>
      <c r="F26" s="107">
        <f t="shared" si="0"/>
        <v>50.190476190476147</v>
      </c>
      <c r="G26" s="107">
        <v>629</v>
      </c>
      <c r="H26" s="108">
        <f t="shared" si="1"/>
        <v>2559.4583333333335</v>
      </c>
      <c r="I26" s="110">
        <v>536</v>
      </c>
      <c r="J26" s="107">
        <f t="shared" si="2"/>
        <v>14772.857142857141</v>
      </c>
      <c r="K26" s="107">
        <v>629</v>
      </c>
      <c r="L26" s="108">
        <f t="shared" si="3"/>
        <v>22.267857142857139</v>
      </c>
      <c r="M26" s="3"/>
      <c r="N26" s="111">
        <v>536</v>
      </c>
      <c r="O26" s="111">
        <v>10095.714285714284</v>
      </c>
      <c r="P26" s="111">
        <v>629</v>
      </c>
      <c r="Q26" s="111">
        <v>1413.2857142857142</v>
      </c>
      <c r="R26" s="2"/>
      <c r="S26" s="94">
        <v>536</v>
      </c>
      <c r="T26" s="94">
        <v>587.57142857142856</v>
      </c>
      <c r="U26" s="94">
        <v>629</v>
      </c>
      <c r="V26" s="94">
        <v>-4.2678571428571388</v>
      </c>
      <c r="W26" s="88">
        <v>536</v>
      </c>
      <c r="X26" s="93">
        <v>637.7619047619047</v>
      </c>
      <c r="Y26" s="93">
        <v>629</v>
      </c>
      <c r="Z26" s="93">
        <v>2555.1904761904761</v>
      </c>
      <c r="AA26" s="92">
        <v>536</v>
      </c>
      <c r="AB26" s="92">
        <v>15360.428571428571</v>
      </c>
      <c r="AC26" s="92">
        <v>629</v>
      </c>
      <c r="AD26" s="92">
        <v>18</v>
      </c>
    </row>
    <row r="27" spans="1:30" s="5" customFormat="1" x14ac:dyDescent="0.2">
      <c r="A27" s="98">
        <v>537</v>
      </c>
      <c r="B27" s="99">
        <v>664.57142857142844</v>
      </c>
      <c r="C27" s="99">
        <v>630</v>
      </c>
      <c r="D27" s="100">
        <v>33</v>
      </c>
      <c r="E27" s="106">
        <v>537</v>
      </c>
      <c r="F27" s="107">
        <f t="shared" si="0"/>
        <v>-32.595238095238074</v>
      </c>
      <c r="G27" s="107">
        <v>630</v>
      </c>
      <c r="H27" s="108">
        <f t="shared" si="1"/>
        <v>2438.1666666666665</v>
      </c>
      <c r="I27" s="110">
        <v>537</v>
      </c>
      <c r="J27" s="107">
        <f t="shared" si="2"/>
        <v>13865.071428571428</v>
      </c>
      <c r="K27" s="107">
        <v>630</v>
      </c>
      <c r="L27" s="108">
        <f t="shared" si="3"/>
        <v>-42.285714285714285</v>
      </c>
      <c r="M27" s="3"/>
      <c r="N27" s="112">
        <v>537</v>
      </c>
      <c r="O27" s="111">
        <v>9288.5714285714275</v>
      </c>
      <c r="P27" s="111">
        <v>630</v>
      </c>
      <c r="Q27" s="111">
        <v>1400.5714285714287</v>
      </c>
      <c r="R27" s="2"/>
      <c r="S27" s="94">
        <v>537</v>
      </c>
      <c r="T27" s="94">
        <v>664.57142857142844</v>
      </c>
      <c r="U27" s="94">
        <v>630</v>
      </c>
      <c r="V27" s="94">
        <v>33</v>
      </c>
      <c r="W27" s="88">
        <v>537</v>
      </c>
      <c r="X27" s="93">
        <v>631.97619047619037</v>
      </c>
      <c r="Y27" s="93">
        <v>630</v>
      </c>
      <c r="Z27" s="93">
        <v>2471.1666666666665</v>
      </c>
      <c r="AA27" s="92">
        <v>537</v>
      </c>
      <c r="AB27" s="92">
        <v>14529.642857142857</v>
      </c>
      <c r="AC27" s="92">
        <v>630</v>
      </c>
      <c r="AD27" s="92">
        <v>-9.2857142857142847</v>
      </c>
    </row>
    <row r="28" spans="1:30" s="5" customFormat="1" x14ac:dyDescent="0.2">
      <c r="A28" s="98">
        <v>538</v>
      </c>
      <c r="B28" s="99">
        <v>661.57142857142844</v>
      </c>
      <c r="C28" s="99">
        <v>631</v>
      </c>
      <c r="D28" s="100">
        <v>15.517857142857139</v>
      </c>
      <c r="E28" s="106">
        <v>538</v>
      </c>
      <c r="F28" s="107">
        <f t="shared" si="0"/>
        <v>14.380952380952522</v>
      </c>
      <c r="G28" s="107">
        <v>631</v>
      </c>
      <c r="H28" s="108">
        <f t="shared" si="1"/>
        <v>2298.4583333333335</v>
      </c>
      <c r="I28" s="110">
        <v>538</v>
      </c>
      <c r="J28" s="107">
        <f t="shared" si="2"/>
        <v>13252.214285714286</v>
      </c>
      <c r="K28" s="107">
        <v>631</v>
      </c>
      <c r="L28" s="108">
        <f t="shared" si="3"/>
        <v>-37.660714285714285</v>
      </c>
      <c r="M28" s="3"/>
      <c r="N28" s="111">
        <v>538</v>
      </c>
      <c r="O28" s="111">
        <v>8808</v>
      </c>
      <c r="P28" s="111">
        <v>631</v>
      </c>
      <c r="Q28" s="111">
        <v>1384.7142857142858</v>
      </c>
      <c r="R28" s="2"/>
      <c r="S28" s="94">
        <v>538</v>
      </c>
      <c r="T28" s="94">
        <v>661.57142857142844</v>
      </c>
      <c r="U28" s="94">
        <v>631</v>
      </c>
      <c r="V28" s="94">
        <v>15.517857142857139</v>
      </c>
      <c r="W28" s="88">
        <v>538</v>
      </c>
      <c r="X28" s="93">
        <v>675.95238095238096</v>
      </c>
      <c r="Y28" s="93">
        <v>631</v>
      </c>
      <c r="Z28" s="93">
        <v>2313.9761904761908</v>
      </c>
      <c r="AA28" s="92">
        <v>538</v>
      </c>
      <c r="AB28" s="92">
        <v>13913.785714285714</v>
      </c>
      <c r="AC28" s="92">
        <v>631</v>
      </c>
      <c r="AD28" s="92">
        <v>-22.142857142857146</v>
      </c>
    </row>
    <row r="29" spans="1:30" s="5" customFormat="1" x14ac:dyDescent="0.2">
      <c r="A29" s="98">
        <v>539</v>
      </c>
      <c r="B29" s="99">
        <v>681.14285714285711</v>
      </c>
      <c r="C29" s="99">
        <v>632</v>
      </c>
      <c r="D29" s="100">
        <v>-29.160714285714292</v>
      </c>
      <c r="E29" s="106">
        <v>539</v>
      </c>
      <c r="F29" s="107">
        <f t="shared" si="0"/>
        <v>29.85714285714289</v>
      </c>
      <c r="G29" s="107">
        <v>632</v>
      </c>
      <c r="H29" s="108">
        <f t="shared" si="1"/>
        <v>2260.5416666666665</v>
      </c>
      <c r="I29" s="110">
        <v>539</v>
      </c>
      <c r="J29" s="107">
        <f t="shared" si="2"/>
        <v>13256.357142857143</v>
      </c>
      <c r="K29" s="107">
        <v>632</v>
      </c>
      <c r="L29" s="108">
        <f t="shared" si="3"/>
        <v>17.303571428571431</v>
      </c>
      <c r="M29" s="3"/>
      <c r="N29" s="112">
        <v>539</v>
      </c>
      <c r="O29" s="111">
        <v>8932</v>
      </c>
      <c r="P29" s="111">
        <v>632</v>
      </c>
      <c r="Q29" s="111">
        <v>1400</v>
      </c>
      <c r="R29" s="2"/>
      <c r="S29" s="94">
        <v>539</v>
      </c>
      <c r="T29" s="94">
        <v>681.14285714285711</v>
      </c>
      <c r="U29" s="94">
        <v>632</v>
      </c>
      <c r="V29" s="94">
        <v>-29.160714285714292</v>
      </c>
      <c r="W29" s="88">
        <v>539</v>
      </c>
      <c r="X29" s="93">
        <v>711</v>
      </c>
      <c r="Y29" s="93">
        <v>632</v>
      </c>
      <c r="Z29" s="93">
        <v>2231.3809523809523</v>
      </c>
      <c r="AA29" s="92">
        <v>539</v>
      </c>
      <c r="AB29" s="92">
        <v>13937.5</v>
      </c>
      <c r="AC29" s="92">
        <v>632</v>
      </c>
      <c r="AD29" s="92">
        <v>-11.857142857142861</v>
      </c>
    </row>
    <row r="30" spans="1:30" s="5" customFormat="1" x14ac:dyDescent="0.2">
      <c r="A30" s="98">
        <v>540</v>
      </c>
      <c r="B30" s="99">
        <v>757.28571428571422</v>
      </c>
      <c r="C30" s="99">
        <v>633</v>
      </c>
      <c r="D30" s="100">
        <v>21.339285714285715</v>
      </c>
      <c r="E30" s="106">
        <v>540</v>
      </c>
      <c r="F30" s="107">
        <f t="shared" si="0"/>
        <v>-167.78571428571422</v>
      </c>
      <c r="G30" s="107">
        <v>633</v>
      </c>
      <c r="H30" s="108">
        <f t="shared" si="1"/>
        <v>2272.7083333333335</v>
      </c>
      <c r="I30" s="110">
        <v>540</v>
      </c>
      <c r="J30" s="107">
        <f t="shared" si="2"/>
        <v>12525.880952380952</v>
      </c>
      <c r="K30" s="107">
        <v>633</v>
      </c>
      <c r="L30" s="108">
        <f t="shared" si="3"/>
        <v>-10.910714285714292</v>
      </c>
      <c r="M30" s="3"/>
      <c r="N30" s="111">
        <v>540</v>
      </c>
      <c r="O30" s="111">
        <v>8719.7142857142862</v>
      </c>
      <c r="P30" s="111">
        <v>633</v>
      </c>
      <c r="Q30" s="111">
        <v>1327</v>
      </c>
      <c r="R30" s="2"/>
      <c r="S30" s="94">
        <v>540</v>
      </c>
      <c r="T30" s="94">
        <v>757.28571428571422</v>
      </c>
      <c r="U30" s="94">
        <v>633</v>
      </c>
      <c r="V30" s="94">
        <v>21.339285714285715</v>
      </c>
      <c r="W30" s="88">
        <v>540</v>
      </c>
      <c r="X30" s="93">
        <v>589.5</v>
      </c>
      <c r="Y30" s="93">
        <v>633</v>
      </c>
      <c r="Z30" s="93">
        <v>2294.0476190476193</v>
      </c>
      <c r="AA30" s="92">
        <v>540</v>
      </c>
      <c r="AB30" s="92">
        <v>13283.166666666666</v>
      </c>
      <c r="AC30" s="92">
        <v>633</v>
      </c>
      <c r="AD30" s="92">
        <v>10.428571428571423</v>
      </c>
    </row>
    <row r="31" spans="1:30" s="5" customFormat="1" x14ac:dyDescent="0.2">
      <c r="A31" s="98">
        <v>541</v>
      </c>
      <c r="B31" s="99">
        <v>694.99999999999989</v>
      </c>
      <c r="C31" s="99">
        <v>634</v>
      </c>
      <c r="D31" s="100">
        <v>-10.339285714285708</v>
      </c>
      <c r="E31" s="106">
        <v>541</v>
      </c>
      <c r="F31" s="107">
        <f t="shared" si="0"/>
        <v>-60.261904761904589</v>
      </c>
      <c r="G31" s="107">
        <v>634</v>
      </c>
      <c r="H31" s="108">
        <f t="shared" si="1"/>
        <v>2063.2916666666665</v>
      </c>
      <c r="I31" s="110">
        <v>541</v>
      </c>
      <c r="J31" s="107">
        <f t="shared" si="2"/>
        <v>12069.904761904763</v>
      </c>
      <c r="K31" s="107">
        <v>634</v>
      </c>
      <c r="L31" s="108">
        <f t="shared" si="3"/>
        <v>35.767857142857139</v>
      </c>
      <c r="M31" s="3"/>
      <c r="N31" s="112">
        <v>541</v>
      </c>
      <c r="O31" s="111">
        <v>8385</v>
      </c>
      <c r="P31" s="111">
        <v>634</v>
      </c>
      <c r="Q31" s="111">
        <v>1396</v>
      </c>
      <c r="R31" s="2"/>
      <c r="S31" s="94">
        <v>541</v>
      </c>
      <c r="T31" s="94">
        <v>694.99999999999989</v>
      </c>
      <c r="U31" s="94">
        <v>634</v>
      </c>
      <c r="V31" s="94">
        <v>-10.339285714285708</v>
      </c>
      <c r="W31" s="88">
        <v>541</v>
      </c>
      <c r="X31" s="93">
        <v>634.7380952380953</v>
      </c>
      <c r="Y31" s="93">
        <v>634</v>
      </c>
      <c r="Z31" s="93">
        <v>2052.9523809523807</v>
      </c>
      <c r="AA31" s="92">
        <v>541</v>
      </c>
      <c r="AB31" s="92">
        <v>12764.904761904763</v>
      </c>
      <c r="AC31" s="92">
        <v>634</v>
      </c>
      <c r="AD31" s="92">
        <v>25.428571428571431</v>
      </c>
    </row>
    <row r="32" spans="1:30" s="5" customFormat="1" x14ac:dyDescent="0.2">
      <c r="A32" s="98">
        <v>542</v>
      </c>
      <c r="B32" s="99">
        <v>657.14285714285711</v>
      </c>
      <c r="C32" s="99">
        <v>635</v>
      </c>
      <c r="D32" s="100">
        <v>50.285714285714285</v>
      </c>
      <c r="E32" s="106">
        <v>542</v>
      </c>
      <c r="F32" s="107">
        <f t="shared" si="0"/>
        <v>29.35714285714289</v>
      </c>
      <c r="G32" s="107">
        <v>635</v>
      </c>
      <c r="H32" s="108">
        <f t="shared" si="1"/>
        <v>2174</v>
      </c>
      <c r="I32" s="110">
        <v>542</v>
      </c>
      <c r="J32" s="107">
        <f t="shared" si="2"/>
        <v>11977.857142857143</v>
      </c>
      <c r="K32" s="107">
        <v>635</v>
      </c>
      <c r="L32" s="108">
        <f t="shared" si="3"/>
        <v>-15.428571428571431</v>
      </c>
      <c r="M32" s="3"/>
      <c r="N32" s="111">
        <v>542</v>
      </c>
      <c r="O32" s="111">
        <v>7947.4285714285706</v>
      </c>
      <c r="P32" s="111">
        <v>635</v>
      </c>
      <c r="Q32" s="111">
        <v>1280.7142857142856</v>
      </c>
      <c r="R32" s="2"/>
      <c r="S32" s="94">
        <v>542</v>
      </c>
      <c r="T32" s="94">
        <v>657.14285714285711</v>
      </c>
      <c r="U32" s="94">
        <v>635</v>
      </c>
      <c r="V32" s="94">
        <v>50.285714285714285</v>
      </c>
      <c r="W32" s="88">
        <v>542</v>
      </c>
      <c r="X32" s="93">
        <v>686.5</v>
      </c>
      <c r="Y32" s="93">
        <v>635</v>
      </c>
      <c r="Z32" s="93">
        <v>2224.2857142857142</v>
      </c>
      <c r="AA32" s="92">
        <v>542</v>
      </c>
      <c r="AB32" s="92">
        <v>12635</v>
      </c>
      <c r="AC32" s="92">
        <v>635</v>
      </c>
      <c r="AD32" s="92">
        <v>34.857142857142854</v>
      </c>
    </row>
    <row r="33" spans="1:30" s="5" customFormat="1" x14ac:dyDescent="0.2">
      <c r="A33" s="98">
        <v>543</v>
      </c>
      <c r="B33" s="99">
        <v>750</v>
      </c>
      <c r="C33" s="99">
        <v>636</v>
      </c>
      <c r="D33" s="100">
        <v>17.553571428571431</v>
      </c>
      <c r="E33" s="106">
        <v>543</v>
      </c>
      <c r="F33" s="107">
        <f t="shared" si="0"/>
        <v>-10.714285714285779</v>
      </c>
      <c r="G33" s="107">
        <v>636</v>
      </c>
      <c r="H33" s="108">
        <f t="shared" si="1"/>
        <v>2261.875</v>
      </c>
      <c r="I33" s="110">
        <v>543</v>
      </c>
      <c r="J33" s="107">
        <f t="shared" si="2"/>
        <v>11714.785714285714</v>
      </c>
      <c r="K33" s="107">
        <v>636</v>
      </c>
      <c r="L33" s="108">
        <f t="shared" si="3"/>
        <v>8.5892857142857082</v>
      </c>
      <c r="M33" s="3"/>
      <c r="N33" s="112">
        <v>543</v>
      </c>
      <c r="O33" s="111">
        <v>7829.4285714285716</v>
      </c>
      <c r="P33" s="111">
        <v>636</v>
      </c>
      <c r="Q33" s="111">
        <v>1206.4285714285713</v>
      </c>
      <c r="R33" s="2"/>
      <c r="S33" s="94">
        <v>543</v>
      </c>
      <c r="T33" s="94">
        <v>750</v>
      </c>
      <c r="U33" s="94">
        <v>636</v>
      </c>
      <c r="V33" s="94">
        <v>17.553571428571431</v>
      </c>
      <c r="W33" s="88">
        <v>543</v>
      </c>
      <c r="X33" s="93">
        <v>739.28571428571422</v>
      </c>
      <c r="Y33" s="93">
        <v>636</v>
      </c>
      <c r="Z33" s="93">
        <v>2279.4285714285716</v>
      </c>
      <c r="AA33" s="92">
        <v>543</v>
      </c>
      <c r="AB33" s="92">
        <v>12464.785714285714</v>
      </c>
      <c r="AC33" s="92">
        <v>636</v>
      </c>
      <c r="AD33" s="92">
        <v>26.142857142857139</v>
      </c>
    </row>
    <row r="34" spans="1:30" s="5" customFormat="1" x14ac:dyDescent="0.2">
      <c r="A34" s="98">
        <v>544</v>
      </c>
      <c r="B34" s="99">
        <v>706.14285714285711</v>
      </c>
      <c r="C34" s="99">
        <v>637</v>
      </c>
      <c r="D34" s="100">
        <v>11.678571428571431</v>
      </c>
      <c r="E34" s="106">
        <v>544</v>
      </c>
      <c r="F34" s="107">
        <f t="shared" si="0"/>
        <v>-63.428571428571331</v>
      </c>
      <c r="G34" s="107">
        <v>637</v>
      </c>
      <c r="H34" s="108">
        <f t="shared" si="1"/>
        <v>2129.25</v>
      </c>
      <c r="I34" s="110">
        <v>544</v>
      </c>
      <c r="J34" s="107">
        <f t="shared" si="2"/>
        <v>11088.238095238095</v>
      </c>
      <c r="K34" s="107">
        <v>637</v>
      </c>
      <c r="L34" s="108">
        <f t="shared" si="3"/>
        <v>-18.678571428571431</v>
      </c>
      <c r="M34" s="3"/>
      <c r="N34" s="111">
        <v>544</v>
      </c>
      <c r="O34" s="111">
        <v>7804.5714285714284</v>
      </c>
      <c r="P34" s="111">
        <v>637</v>
      </c>
      <c r="Q34" s="111">
        <v>1183.7142857142856</v>
      </c>
      <c r="R34" s="2"/>
      <c r="S34" s="94">
        <v>544</v>
      </c>
      <c r="T34" s="94">
        <v>706.14285714285711</v>
      </c>
      <c r="U34" s="94">
        <v>637</v>
      </c>
      <c r="V34" s="94">
        <v>11.678571428571431</v>
      </c>
      <c r="W34" s="88">
        <v>544</v>
      </c>
      <c r="X34" s="93">
        <v>642.71428571428578</v>
      </c>
      <c r="Y34" s="93">
        <v>637</v>
      </c>
      <c r="Z34" s="93">
        <v>2140.9285714285716</v>
      </c>
      <c r="AA34" s="92">
        <v>544</v>
      </c>
      <c r="AB34" s="92">
        <v>11794.380952380952</v>
      </c>
      <c r="AC34" s="92">
        <v>637</v>
      </c>
      <c r="AD34" s="92">
        <v>-7</v>
      </c>
    </row>
    <row r="35" spans="1:30" s="5" customFormat="1" x14ac:dyDescent="0.2">
      <c r="A35" s="98">
        <v>545</v>
      </c>
      <c r="B35" s="99">
        <v>823.71428571428578</v>
      </c>
      <c r="C35" s="99">
        <v>638</v>
      </c>
      <c r="D35" s="100">
        <v>0.1428571428571388</v>
      </c>
      <c r="E35" s="106">
        <v>545</v>
      </c>
      <c r="F35" s="107">
        <f t="shared" si="0"/>
        <v>-116.21428571428578</v>
      </c>
      <c r="G35" s="107">
        <v>638</v>
      </c>
      <c r="H35" s="108">
        <f t="shared" si="1"/>
        <v>2077.6666666666665</v>
      </c>
      <c r="I35" s="110">
        <v>545</v>
      </c>
      <c r="J35" s="107">
        <f t="shared" si="2"/>
        <v>10413.45238095238</v>
      </c>
      <c r="K35" s="107">
        <v>638</v>
      </c>
      <c r="L35" s="108">
        <f t="shared" si="3"/>
        <v>-32.428571428571431</v>
      </c>
      <c r="M35" s="3"/>
      <c r="N35" s="112">
        <v>545</v>
      </c>
      <c r="O35" s="111">
        <v>7325.5714285714284</v>
      </c>
      <c r="P35" s="111">
        <v>638</v>
      </c>
      <c r="Q35" s="111">
        <v>1147.7142857142858</v>
      </c>
      <c r="R35" s="2"/>
      <c r="S35" s="94">
        <v>545</v>
      </c>
      <c r="T35" s="94">
        <v>823.71428571428578</v>
      </c>
      <c r="U35" s="94">
        <v>638</v>
      </c>
      <c r="V35" s="94">
        <v>0.1428571428571388</v>
      </c>
      <c r="W35" s="88">
        <v>545</v>
      </c>
      <c r="X35" s="93">
        <v>707.5</v>
      </c>
      <c r="Y35" s="93">
        <v>638</v>
      </c>
      <c r="Z35" s="93">
        <v>2077.8095238095239</v>
      </c>
      <c r="AA35" s="92">
        <v>545</v>
      </c>
      <c r="AB35" s="92">
        <v>11237.166666666666</v>
      </c>
      <c r="AC35" s="92">
        <v>638</v>
      </c>
      <c r="AD35" s="92">
        <v>-32.285714285714292</v>
      </c>
    </row>
    <row r="36" spans="1:30" s="5" customFormat="1" x14ac:dyDescent="0.2">
      <c r="A36" s="98">
        <v>546</v>
      </c>
      <c r="B36" s="99">
        <v>762.99999999999989</v>
      </c>
      <c r="C36" s="99">
        <v>639</v>
      </c>
      <c r="D36" s="100">
        <v>-0.1428571428571459</v>
      </c>
      <c r="E36" s="106">
        <v>546</v>
      </c>
      <c r="F36" s="107">
        <f t="shared" si="0"/>
        <v>27.238095238095411</v>
      </c>
      <c r="G36" s="107">
        <v>639</v>
      </c>
      <c r="H36" s="108">
        <f t="shared" si="1"/>
        <v>2094.3333333333335</v>
      </c>
      <c r="I36" s="110">
        <v>546</v>
      </c>
      <c r="J36" s="107">
        <f t="shared" si="2"/>
        <v>10662.071428571429</v>
      </c>
      <c r="K36" s="107">
        <v>639</v>
      </c>
      <c r="L36" s="108">
        <f t="shared" si="3"/>
        <v>21</v>
      </c>
      <c r="M36" s="3"/>
      <c r="N36" s="111">
        <v>546</v>
      </c>
      <c r="O36" s="111">
        <v>7387.2857142857138</v>
      </c>
      <c r="P36" s="111">
        <v>639</v>
      </c>
      <c r="Q36" s="111">
        <v>1146.4285714285716</v>
      </c>
      <c r="R36" s="2"/>
      <c r="S36" s="94">
        <v>546</v>
      </c>
      <c r="T36" s="94">
        <v>762.99999999999989</v>
      </c>
      <c r="U36" s="94">
        <v>639</v>
      </c>
      <c r="V36" s="94">
        <v>-0.1428571428571459</v>
      </c>
      <c r="W36" s="88">
        <v>546</v>
      </c>
      <c r="X36" s="93">
        <v>790.2380952380953</v>
      </c>
      <c r="Y36" s="93">
        <v>639</v>
      </c>
      <c r="Z36" s="93">
        <v>2094.1904761904761</v>
      </c>
      <c r="AA36" s="92">
        <v>546</v>
      </c>
      <c r="AB36" s="92">
        <v>11425.071428571429</v>
      </c>
      <c r="AC36" s="92">
        <v>639</v>
      </c>
      <c r="AD36" s="92">
        <v>20.857142857142854</v>
      </c>
    </row>
    <row r="37" spans="1:30" s="5" customFormat="1" x14ac:dyDescent="0.2">
      <c r="A37" s="98">
        <v>547</v>
      </c>
      <c r="B37" s="99">
        <v>863.85714285714278</v>
      </c>
      <c r="C37" s="99">
        <v>640</v>
      </c>
      <c r="D37" s="100">
        <v>5.9285714285714306</v>
      </c>
      <c r="E37" s="106">
        <v>547</v>
      </c>
      <c r="F37" s="107">
        <f t="shared" si="0"/>
        <v>-131.42857142857133</v>
      </c>
      <c r="G37" s="107">
        <v>640</v>
      </c>
      <c r="H37" s="108">
        <f t="shared" si="1"/>
        <v>1973.6666666666667</v>
      </c>
      <c r="I37" s="110">
        <v>547</v>
      </c>
      <c r="J37" s="107">
        <f t="shared" si="2"/>
        <v>10386.571428571428</v>
      </c>
      <c r="K37" s="107">
        <v>640</v>
      </c>
      <c r="L37" s="108">
        <f t="shared" si="3"/>
        <v>-11.071428571428569</v>
      </c>
      <c r="M37" s="3"/>
      <c r="N37" s="112">
        <v>547</v>
      </c>
      <c r="O37" s="111">
        <v>7342.1428571428569</v>
      </c>
      <c r="P37" s="111">
        <v>640</v>
      </c>
      <c r="Q37" s="111">
        <v>1161.8571428571427</v>
      </c>
      <c r="R37" s="2"/>
      <c r="S37" s="94">
        <v>547</v>
      </c>
      <c r="T37" s="94">
        <v>863.85714285714278</v>
      </c>
      <c r="U37" s="94">
        <v>640</v>
      </c>
      <c r="V37" s="94">
        <v>5.9285714285714306</v>
      </c>
      <c r="W37" s="88">
        <v>547</v>
      </c>
      <c r="X37" s="93">
        <v>732.42857142857144</v>
      </c>
      <c r="Y37" s="93">
        <v>640</v>
      </c>
      <c r="Z37" s="93">
        <v>1979.5952380952381</v>
      </c>
      <c r="AA37" s="92">
        <v>547</v>
      </c>
      <c r="AB37" s="92">
        <v>11250.428571428571</v>
      </c>
      <c r="AC37" s="92">
        <v>640</v>
      </c>
      <c r="AD37" s="92">
        <v>-5.1428571428571388</v>
      </c>
    </row>
    <row r="38" spans="1:30" s="5" customFormat="1" x14ac:dyDescent="0.2">
      <c r="A38" s="98">
        <v>548</v>
      </c>
      <c r="B38" s="99">
        <v>834</v>
      </c>
      <c r="C38" s="99">
        <v>641</v>
      </c>
      <c r="D38" s="100">
        <v>10.696428571428569</v>
      </c>
      <c r="E38" s="106">
        <v>548</v>
      </c>
      <c r="F38" s="107">
        <f t="shared" si="0"/>
        <v>-83.547619047619037</v>
      </c>
      <c r="G38" s="107">
        <v>641</v>
      </c>
      <c r="H38" s="108">
        <f t="shared" si="1"/>
        <v>1967.2083333333333</v>
      </c>
      <c r="I38" s="110">
        <v>548</v>
      </c>
      <c r="J38" s="107">
        <f t="shared" si="2"/>
        <v>10198.45238095238</v>
      </c>
      <c r="K38" s="107">
        <v>641</v>
      </c>
      <c r="L38" s="108">
        <f t="shared" si="3"/>
        <v>18.017857142857139</v>
      </c>
      <c r="M38" s="3"/>
      <c r="N38" s="111">
        <v>548</v>
      </c>
      <c r="O38" s="111">
        <v>6985.5714285714294</v>
      </c>
      <c r="P38" s="111">
        <v>641</v>
      </c>
      <c r="Q38" s="111">
        <v>1129.5714285714287</v>
      </c>
      <c r="R38" s="2"/>
      <c r="S38" s="94">
        <v>548</v>
      </c>
      <c r="T38" s="94">
        <v>834</v>
      </c>
      <c r="U38" s="94">
        <v>641</v>
      </c>
      <c r="V38" s="94">
        <v>10.696428571428569</v>
      </c>
      <c r="W38" s="88">
        <v>548</v>
      </c>
      <c r="X38" s="93">
        <v>750.45238095238096</v>
      </c>
      <c r="Y38" s="93">
        <v>641</v>
      </c>
      <c r="Z38" s="93">
        <v>1977.9047619047619</v>
      </c>
      <c r="AA38" s="92">
        <v>548</v>
      </c>
      <c r="AB38" s="92">
        <v>11032.45238095238</v>
      </c>
      <c r="AC38" s="92">
        <v>641</v>
      </c>
      <c r="AD38" s="92">
        <v>28.714285714285708</v>
      </c>
    </row>
    <row r="39" spans="1:30" s="5" customFormat="1" x14ac:dyDescent="0.2">
      <c r="A39" s="98">
        <v>549</v>
      </c>
      <c r="B39" s="99">
        <v>836.28571428571422</v>
      </c>
      <c r="C39" s="99">
        <v>642</v>
      </c>
      <c r="D39" s="100">
        <v>-3.6964285714285694</v>
      </c>
      <c r="E39" s="106">
        <v>549</v>
      </c>
      <c r="F39" s="107">
        <f t="shared" ref="F39:F70" si="4">X39-B39</f>
        <v>-47.833333333333258</v>
      </c>
      <c r="G39" s="107">
        <v>642</v>
      </c>
      <c r="H39" s="108">
        <f t="shared" ref="H39:H70" si="5">Z39-D39</f>
        <v>1886.7916666666667</v>
      </c>
      <c r="I39" s="110">
        <v>549</v>
      </c>
      <c r="J39" s="107">
        <f t="shared" ref="J39:J70" si="6">AB39-B39</f>
        <v>10106.5</v>
      </c>
      <c r="K39" s="107">
        <v>642</v>
      </c>
      <c r="L39" s="108">
        <f t="shared" ref="L39:L70" si="7">AD39-D39</f>
        <v>-4.3035714285714306</v>
      </c>
      <c r="M39" s="3"/>
      <c r="N39" s="112">
        <v>549</v>
      </c>
      <c r="O39" s="111">
        <v>7054.7142857142862</v>
      </c>
      <c r="P39" s="111">
        <v>642</v>
      </c>
      <c r="Q39" s="111">
        <v>1153.1428571428571</v>
      </c>
      <c r="R39" s="2"/>
      <c r="S39" s="94">
        <v>549</v>
      </c>
      <c r="T39" s="94">
        <v>836.28571428571422</v>
      </c>
      <c r="U39" s="94">
        <v>642</v>
      </c>
      <c r="V39" s="94">
        <v>-3.6964285714285694</v>
      </c>
      <c r="W39" s="88">
        <v>549</v>
      </c>
      <c r="X39" s="93">
        <v>788.45238095238096</v>
      </c>
      <c r="Y39" s="93">
        <v>642</v>
      </c>
      <c r="Z39" s="93">
        <v>1883.0952380952381</v>
      </c>
      <c r="AA39" s="92">
        <v>549</v>
      </c>
      <c r="AB39" s="92">
        <v>10942.785714285714</v>
      </c>
      <c r="AC39" s="92">
        <v>642</v>
      </c>
      <c r="AD39" s="92">
        <v>-8</v>
      </c>
    </row>
    <row r="40" spans="1:30" s="5" customFormat="1" x14ac:dyDescent="0.2">
      <c r="A40" s="98">
        <v>550</v>
      </c>
      <c r="B40" s="99">
        <v>876.28571428571422</v>
      </c>
      <c r="C40" s="99">
        <v>643</v>
      </c>
      <c r="D40" s="100">
        <v>34.696428571428569</v>
      </c>
      <c r="E40" s="106">
        <v>550</v>
      </c>
      <c r="F40" s="107">
        <f t="shared" si="4"/>
        <v>-65.285714285714221</v>
      </c>
      <c r="G40" s="107">
        <v>643</v>
      </c>
      <c r="H40" s="108">
        <f t="shared" si="5"/>
        <v>1764.7083333333333</v>
      </c>
      <c r="I40" s="110">
        <v>550</v>
      </c>
      <c r="J40" s="107">
        <f t="shared" si="6"/>
        <v>9667.2142857142862</v>
      </c>
      <c r="K40" s="107">
        <v>643</v>
      </c>
      <c r="L40" s="108">
        <f t="shared" si="7"/>
        <v>-22.696428571428569</v>
      </c>
      <c r="M40" s="3"/>
      <c r="N40" s="111">
        <v>550</v>
      </c>
      <c r="O40" s="111">
        <v>6823.8571428571431</v>
      </c>
      <c r="P40" s="111">
        <v>643</v>
      </c>
      <c r="Q40" s="111">
        <v>1066.5714285714287</v>
      </c>
      <c r="R40" s="2"/>
      <c r="S40" s="94">
        <v>550</v>
      </c>
      <c r="T40" s="94">
        <v>876.28571428571422</v>
      </c>
      <c r="U40" s="94">
        <v>643</v>
      </c>
      <c r="V40" s="94">
        <v>34.696428571428569</v>
      </c>
      <c r="W40" s="88">
        <v>550</v>
      </c>
      <c r="X40" s="93">
        <v>811</v>
      </c>
      <c r="Y40" s="93">
        <v>643</v>
      </c>
      <c r="Z40" s="93">
        <v>1799.4047619047619</v>
      </c>
      <c r="AA40" s="92">
        <v>550</v>
      </c>
      <c r="AB40" s="92">
        <v>10543.5</v>
      </c>
      <c r="AC40" s="92">
        <v>643</v>
      </c>
      <c r="AD40" s="92">
        <v>12</v>
      </c>
    </row>
    <row r="41" spans="1:30" s="5" customFormat="1" x14ac:dyDescent="0.2">
      <c r="A41" s="98">
        <v>551</v>
      </c>
      <c r="B41" s="99">
        <v>789.28571428571422</v>
      </c>
      <c r="C41" s="99">
        <v>644</v>
      </c>
      <c r="D41" s="100">
        <v>38.857142857142854</v>
      </c>
      <c r="E41" s="106">
        <v>551</v>
      </c>
      <c r="F41" s="107">
        <f t="shared" si="4"/>
        <v>33.380952380952522</v>
      </c>
      <c r="G41" s="107">
        <v>644</v>
      </c>
      <c r="H41" s="108">
        <f t="shared" si="5"/>
        <v>1960.5</v>
      </c>
      <c r="I41" s="110">
        <v>551</v>
      </c>
      <c r="J41" s="107">
        <f t="shared" si="6"/>
        <v>9636.0476190476202</v>
      </c>
      <c r="K41" s="107">
        <v>644</v>
      </c>
      <c r="L41" s="108">
        <f t="shared" si="7"/>
        <v>-14.714285714285708</v>
      </c>
      <c r="M41" s="3"/>
      <c r="N41" s="112">
        <v>551</v>
      </c>
      <c r="O41" s="111">
        <v>6775.4285714285716</v>
      </c>
      <c r="P41" s="111">
        <v>644</v>
      </c>
      <c r="Q41" s="111">
        <v>1025.7142857142858</v>
      </c>
      <c r="R41" s="2"/>
      <c r="S41" s="94">
        <v>551</v>
      </c>
      <c r="T41" s="94">
        <v>789.28571428571422</v>
      </c>
      <c r="U41" s="94">
        <v>644</v>
      </c>
      <c r="V41" s="94">
        <v>38.857142857142854</v>
      </c>
      <c r="W41" s="88">
        <v>551</v>
      </c>
      <c r="X41" s="93">
        <v>822.66666666666674</v>
      </c>
      <c r="Y41" s="93">
        <v>644</v>
      </c>
      <c r="Z41" s="93">
        <v>1999.3571428571429</v>
      </c>
      <c r="AA41" s="92">
        <v>551</v>
      </c>
      <c r="AB41" s="92">
        <v>10425.333333333334</v>
      </c>
      <c r="AC41" s="92">
        <v>644</v>
      </c>
      <c r="AD41" s="92">
        <v>24.142857142857146</v>
      </c>
    </row>
    <row r="42" spans="1:30" s="5" customFormat="1" x14ac:dyDescent="0.2">
      <c r="A42" s="98">
        <v>552</v>
      </c>
      <c r="B42" s="99">
        <v>753.28571428571422</v>
      </c>
      <c r="C42" s="99">
        <v>645</v>
      </c>
      <c r="D42" s="100">
        <v>32.357142857142854</v>
      </c>
      <c r="E42" s="106">
        <v>552</v>
      </c>
      <c r="F42" s="107">
        <f t="shared" si="4"/>
        <v>30.833333333333258</v>
      </c>
      <c r="G42" s="107">
        <v>645</v>
      </c>
      <c r="H42" s="108">
        <f t="shared" si="5"/>
        <v>1841.1666666666667</v>
      </c>
      <c r="I42" s="110">
        <v>552</v>
      </c>
      <c r="J42" s="107">
        <f t="shared" si="6"/>
        <v>9388.8333333333339</v>
      </c>
      <c r="K42" s="107">
        <v>645</v>
      </c>
      <c r="L42" s="108">
        <f t="shared" si="7"/>
        <v>-47.642857142857146</v>
      </c>
      <c r="M42" s="3"/>
      <c r="N42" s="111">
        <v>552</v>
      </c>
      <c r="O42" s="111">
        <v>6501.8571428571431</v>
      </c>
      <c r="P42" s="111">
        <v>645</v>
      </c>
      <c r="Q42" s="111">
        <v>1059.1428571428571</v>
      </c>
      <c r="R42" s="2"/>
      <c r="S42" s="94">
        <v>552</v>
      </c>
      <c r="T42" s="94">
        <v>753.28571428571422</v>
      </c>
      <c r="U42" s="94">
        <v>645</v>
      </c>
      <c r="V42" s="94">
        <v>32.357142857142854</v>
      </c>
      <c r="W42" s="88">
        <v>552</v>
      </c>
      <c r="X42" s="93">
        <v>784.11904761904748</v>
      </c>
      <c r="Y42" s="93">
        <v>645</v>
      </c>
      <c r="Z42" s="93">
        <v>1873.5238095238096</v>
      </c>
      <c r="AA42" s="92">
        <v>552</v>
      </c>
      <c r="AB42" s="92">
        <v>10142.119047619048</v>
      </c>
      <c r="AC42" s="92">
        <v>645</v>
      </c>
      <c r="AD42" s="92">
        <v>-15.285714285714292</v>
      </c>
    </row>
    <row r="43" spans="1:30" s="5" customFormat="1" x14ac:dyDescent="0.2">
      <c r="A43" s="98">
        <v>553</v>
      </c>
      <c r="B43" s="99">
        <v>942.85714285714278</v>
      </c>
      <c r="C43" s="99">
        <v>646</v>
      </c>
      <c r="D43" s="100">
        <v>-18.160714285714285</v>
      </c>
      <c r="E43" s="106">
        <v>553</v>
      </c>
      <c r="F43" s="107">
        <f t="shared" si="4"/>
        <v>-186.45238095238096</v>
      </c>
      <c r="G43" s="107">
        <v>646</v>
      </c>
      <c r="H43" s="108">
        <f t="shared" si="5"/>
        <v>1716.875</v>
      </c>
      <c r="I43" s="110">
        <v>553</v>
      </c>
      <c r="J43" s="107">
        <f t="shared" si="6"/>
        <v>8989.2142857142862</v>
      </c>
      <c r="K43" s="107">
        <v>646</v>
      </c>
      <c r="L43" s="108">
        <f t="shared" si="7"/>
        <v>28.303571428571431</v>
      </c>
      <c r="M43" s="3"/>
      <c r="N43" s="112">
        <v>553</v>
      </c>
      <c r="O43" s="111">
        <v>6483.4285714285716</v>
      </c>
      <c r="P43" s="111">
        <v>646</v>
      </c>
      <c r="Q43" s="111">
        <v>1044.4285714285716</v>
      </c>
      <c r="R43" s="2"/>
      <c r="S43" s="94">
        <v>553</v>
      </c>
      <c r="T43" s="94">
        <v>942.85714285714278</v>
      </c>
      <c r="U43" s="94">
        <v>646</v>
      </c>
      <c r="V43" s="94">
        <v>-18.160714285714285</v>
      </c>
      <c r="W43" s="88">
        <v>553</v>
      </c>
      <c r="X43" s="93">
        <v>756.40476190476181</v>
      </c>
      <c r="Y43" s="93">
        <v>646</v>
      </c>
      <c r="Z43" s="93">
        <v>1698.7142857142858</v>
      </c>
      <c r="AA43" s="92">
        <v>553</v>
      </c>
      <c r="AB43" s="92">
        <v>9932.0714285714294</v>
      </c>
      <c r="AC43" s="92">
        <v>646</v>
      </c>
      <c r="AD43" s="92">
        <v>10.142857142857146</v>
      </c>
    </row>
    <row r="44" spans="1:30" s="5" customFormat="1" x14ac:dyDescent="0.2">
      <c r="A44" s="98">
        <v>554</v>
      </c>
      <c r="B44" s="99">
        <v>784.85714285714289</v>
      </c>
      <c r="C44" s="99">
        <v>647</v>
      </c>
      <c r="D44" s="100">
        <v>42</v>
      </c>
      <c r="E44" s="106">
        <v>554</v>
      </c>
      <c r="F44" s="107">
        <f t="shared" si="4"/>
        <v>-74.976190476190368</v>
      </c>
      <c r="G44" s="107">
        <v>647</v>
      </c>
      <c r="H44" s="108">
        <f t="shared" si="5"/>
        <v>1663.3333333333333</v>
      </c>
      <c r="I44" s="110">
        <v>554</v>
      </c>
      <c r="J44" s="107">
        <f t="shared" si="6"/>
        <v>8940.5238095238092</v>
      </c>
      <c r="K44" s="107">
        <v>647</v>
      </c>
      <c r="L44" s="108">
        <f t="shared" si="7"/>
        <v>12.857142857142861</v>
      </c>
      <c r="M44" s="3"/>
      <c r="N44" s="111">
        <v>554</v>
      </c>
      <c r="O44" s="111">
        <v>6145.8571428571422</v>
      </c>
      <c r="P44" s="111">
        <v>647</v>
      </c>
      <c r="Q44" s="111">
        <v>1017.8571428571429</v>
      </c>
      <c r="R44" s="2"/>
      <c r="S44" s="94">
        <v>554</v>
      </c>
      <c r="T44" s="94">
        <v>784.85714285714289</v>
      </c>
      <c r="U44" s="94">
        <v>647</v>
      </c>
      <c r="V44" s="94">
        <v>42</v>
      </c>
      <c r="W44" s="88">
        <v>554</v>
      </c>
      <c r="X44" s="93">
        <v>709.88095238095252</v>
      </c>
      <c r="Y44" s="93">
        <v>647</v>
      </c>
      <c r="Z44" s="93">
        <v>1705.3333333333333</v>
      </c>
      <c r="AA44" s="92">
        <v>554</v>
      </c>
      <c r="AB44" s="92">
        <v>9725.3809523809523</v>
      </c>
      <c r="AC44" s="92">
        <v>647</v>
      </c>
      <c r="AD44" s="92">
        <v>54.857142857142861</v>
      </c>
    </row>
    <row r="45" spans="1:30" s="5" customFormat="1" x14ac:dyDescent="0.2">
      <c r="A45" s="98">
        <v>555</v>
      </c>
      <c r="B45" s="99">
        <v>753.99999999999989</v>
      </c>
      <c r="C45" s="99">
        <v>648</v>
      </c>
      <c r="D45" s="100">
        <v>16.321428571428569</v>
      </c>
      <c r="E45" s="106">
        <v>555</v>
      </c>
      <c r="F45" s="107">
        <f t="shared" si="4"/>
        <v>18.738095238095411</v>
      </c>
      <c r="G45" s="107">
        <v>648</v>
      </c>
      <c r="H45" s="108">
        <f t="shared" si="5"/>
        <v>1801.5833333333333</v>
      </c>
      <c r="I45" s="110">
        <v>555</v>
      </c>
      <c r="J45" s="107">
        <f t="shared" si="6"/>
        <v>8909.4047619047633</v>
      </c>
      <c r="K45" s="107">
        <v>648</v>
      </c>
      <c r="L45" s="108">
        <f t="shared" si="7"/>
        <v>-29.892857142857146</v>
      </c>
      <c r="M45" s="3"/>
      <c r="N45" s="112">
        <v>555</v>
      </c>
      <c r="O45" s="111">
        <v>6260.2857142857138</v>
      </c>
      <c r="P45" s="111">
        <v>648</v>
      </c>
      <c r="Q45" s="111">
        <v>920.71428571428567</v>
      </c>
      <c r="R45" s="2"/>
      <c r="S45" s="94">
        <v>555</v>
      </c>
      <c r="T45" s="94">
        <v>753.99999999999989</v>
      </c>
      <c r="U45" s="94">
        <v>648</v>
      </c>
      <c r="V45" s="94">
        <v>16.321428571428569</v>
      </c>
      <c r="W45" s="88">
        <v>555</v>
      </c>
      <c r="X45" s="93">
        <v>772.7380952380953</v>
      </c>
      <c r="Y45" s="93">
        <v>648</v>
      </c>
      <c r="Z45" s="93">
        <v>1817.9047619047619</v>
      </c>
      <c r="AA45" s="92">
        <v>555</v>
      </c>
      <c r="AB45" s="92">
        <v>9663.4047619047633</v>
      </c>
      <c r="AC45" s="92">
        <v>648</v>
      </c>
      <c r="AD45" s="92">
        <v>-13.571428571428577</v>
      </c>
    </row>
    <row r="46" spans="1:30" s="5" customFormat="1" x14ac:dyDescent="0.2">
      <c r="A46" s="98">
        <v>556</v>
      </c>
      <c r="B46" s="99">
        <v>755.71428571428578</v>
      </c>
      <c r="C46" s="99">
        <v>649</v>
      </c>
      <c r="D46" s="100">
        <v>6.8571428571428541</v>
      </c>
      <c r="E46" s="106">
        <v>556</v>
      </c>
      <c r="F46" s="107">
        <f t="shared" si="4"/>
        <v>-33.404761904761926</v>
      </c>
      <c r="G46" s="107">
        <v>649</v>
      </c>
      <c r="H46" s="108">
        <f t="shared" si="5"/>
        <v>1610.1666666666667</v>
      </c>
      <c r="I46" s="110">
        <v>556</v>
      </c>
      <c r="J46" s="107">
        <f t="shared" si="6"/>
        <v>8492.0952380952367</v>
      </c>
      <c r="K46" s="107">
        <v>649</v>
      </c>
      <c r="L46" s="108">
        <f t="shared" si="7"/>
        <v>23.714285714285708</v>
      </c>
      <c r="M46" s="3"/>
      <c r="N46" s="111">
        <v>556</v>
      </c>
      <c r="O46" s="111">
        <v>6023</v>
      </c>
      <c r="P46" s="111">
        <v>649</v>
      </c>
      <c r="Q46" s="111">
        <v>1035.8571428571429</v>
      </c>
      <c r="R46" s="2"/>
      <c r="S46" s="94">
        <v>556</v>
      </c>
      <c r="T46" s="94">
        <v>755.71428571428578</v>
      </c>
      <c r="U46" s="94">
        <v>649</v>
      </c>
      <c r="V46" s="94">
        <v>6.8571428571428541</v>
      </c>
      <c r="W46" s="88">
        <v>556</v>
      </c>
      <c r="X46" s="93">
        <v>722.30952380952385</v>
      </c>
      <c r="Y46" s="93">
        <v>649</v>
      </c>
      <c r="Z46" s="93">
        <v>1617.0238095238096</v>
      </c>
      <c r="AA46" s="92">
        <v>556</v>
      </c>
      <c r="AB46" s="92">
        <v>9247.8095238095229</v>
      </c>
      <c r="AC46" s="92">
        <v>649</v>
      </c>
      <c r="AD46" s="92">
        <v>30.571428571428562</v>
      </c>
    </row>
    <row r="47" spans="1:30" s="5" customFormat="1" x14ac:dyDescent="0.2">
      <c r="A47" s="98">
        <v>557</v>
      </c>
      <c r="B47" s="99">
        <v>804.57142857142856</v>
      </c>
      <c r="C47" s="99">
        <v>650</v>
      </c>
      <c r="D47" s="100">
        <v>27.285714285714285</v>
      </c>
      <c r="E47" s="106">
        <v>557</v>
      </c>
      <c r="F47" s="107">
        <f t="shared" si="4"/>
        <v>-72.333333333333258</v>
      </c>
      <c r="G47" s="107">
        <v>650</v>
      </c>
      <c r="H47" s="108">
        <f t="shared" si="5"/>
        <v>1720.3333333333333</v>
      </c>
      <c r="I47" s="110">
        <v>557</v>
      </c>
      <c r="J47" s="107">
        <f t="shared" si="6"/>
        <v>8186.0000000000009</v>
      </c>
      <c r="K47" s="107">
        <v>650</v>
      </c>
      <c r="L47" s="108">
        <f t="shared" si="7"/>
        <v>24</v>
      </c>
      <c r="M47" s="3"/>
      <c r="N47" s="112">
        <v>557</v>
      </c>
      <c r="O47" s="111">
        <v>5939.1428571428569</v>
      </c>
      <c r="P47" s="111">
        <v>650</v>
      </c>
      <c r="Q47" s="111">
        <v>977.85714285714289</v>
      </c>
      <c r="R47" s="2"/>
      <c r="S47" s="94">
        <v>557</v>
      </c>
      <c r="T47" s="94">
        <v>804.57142857142856</v>
      </c>
      <c r="U47" s="94">
        <v>650</v>
      </c>
      <c r="V47" s="94">
        <v>27.285714285714285</v>
      </c>
      <c r="W47" s="88">
        <v>557</v>
      </c>
      <c r="X47" s="93">
        <v>732.2380952380953</v>
      </c>
      <c r="Y47" s="93">
        <v>650</v>
      </c>
      <c r="Z47" s="93">
        <v>1747.6190476190475</v>
      </c>
      <c r="AA47" s="92">
        <v>557</v>
      </c>
      <c r="AB47" s="92">
        <v>8990.5714285714294</v>
      </c>
      <c r="AC47" s="92">
        <v>650</v>
      </c>
      <c r="AD47" s="92">
        <v>51.285714285714285</v>
      </c>
    </row>
    <row r="48" spans="1:30" s="5" customFormat="1" x14ac:dyDescent="0.2">
      <c r="A48" s="98">
        <v>558</v>
      </c>
      <c r="B48" s="99">
        <v>813.14285714285711</v>
      </c>
      <c r="C48" s="99">
        <v>651</v>
      </c>
      <c r="D48" s="100">
        <v>23.303571428571431</v>
      </c>
      <c r="E48" s="106">
        <v>558</v>
      </c>
      <c r="F48" s="107">
        <f t="shared" si="4"/>
        <v>-137.42857142857133</v>
      </c>
      <c r="G48" s="107">
        <v>651</v>
      </c>
      <c r="H48" s="108">
        <f t="shared" si="5"/>
        <v>1546.125</v>
      </c>
      <c r="I48" s="110">
        <v>558</v>
      </c>
      <c r="J48" s="107">
        <f t="shared" si="6"/>
        <v>8037.9047619047633</v>
      </c>
      <c r="K48" s="107">
        <v>651</v>
      </c>
      <c r="L48" s="108">
        <f t="shared" si="7"/>
        <v>-17.017857142857139</v>
      </c>
      <c r="M48" s="3"/>
      <c r="N48" s="111">
        <v>558</v>
      </c>
      <c r="O48" s="111">
        <v>5865.2857142857138</v>
      </c>
      <c r="P48" s="111">
        <v>651</v>
      </c>
      <c r="Q48" s="111">
        <v>926.71428571428578</v>
      </c>
      <c r="R48" s="2"/>
      <c r="S48" s="94">
        <v>558</v>
      </c>
      <c r="T48" s="94">
        <v>813.14285714285711</v>
      </c>
      <c r="U48" s="94">
        <v>651</v>
      </c>
      <c r="V48" s="94">
        <v>23.303571428571431</v>
      </c>
      <c r="W48" s="88">
        <v>558</v>
      </c>
      <c r="X48" s="93">
        <v>675.71428571428578</v>
      </c>
      <c r="Y48" s="93">
        <v>651</v>
      </c>
      <c r="Z48" s="93">
        <v>1569.4285714285713</v>
      </c>
      <c r="AA48" s="92">
        <v>558</v>
      </c>
      <c r="AB48" s="92">
        <v>8851.0476190476202</v>
      </c>
      <c r="AC48" s="92">
        <v>651</v>
      </c>
      <c r="AD48" s="92">
        <v>6.2857142857142918</v>
      </c>
    </row>
    <row r="49" spans="1:30" s="5" customFormat="1" x14ac:dyDescent="0.2">
      <c r="A49" s="98">
        <v>559</v>
      </c>
      <c r="B49" s="99">
        <v>857.14285714285711</v>
      </c>
      <c r="C49" s="99">
        <v>652</v>
      </c>
      <c r="D49" s="100">
        <v>8.8571428571428541</v>
      </c>
      <c r="E49" s="106">
        <v>559</v>
      </c>
      <c r="F49" s="107">
        <f t="shared" si="4"/>
        <v>13.047619047619037</v>
      </c>
      <c r="G49" s="107">
        <v>652</v>
      </c>
      <c r="H49" s="108">
        <f t="shared" si="5"/>
        <v>1673</v>
      </c>
      <c r="I49" s="110">
        <v>559</v>
      </c>
      <c r="J49" s="107">
        <f t="shared" si="6"/>
        <v>7573.7142857142862</v>
      </c>
      <c r="K49" s="107">
        <v>652</v>
      </c>
      <c r="L49" s="108">
        <f t="shared" si="7"/>
        <v>5.5714285714285694</v>
      </c>
      <c r="M49" s="3"/>
      <c r="N49" s="112">
        <v>559</v>
      </c>
      <c r="O49" s="111">
        <v>5644.2857142857147</v>
      </c>
      <c r="P49" s="111">
        <v>652</v>
      </c>
      <c r="Q49" s="111">
        <v>851.85714285714289</v>
      </c>
      <c r="R49" s="2"/>
      <c r="S49" s="94">
        <v>559</v>
      </c>
      <c r="T49" s="94">
        <v>857.14285714285711</v>
      </c>
      <c r="U49" s="94">
        <v>652</v>
      </c>
      <c r="V49" s="94">
        <v>8.8571428571428541</v>
      </c>
      <c r="W49" s="88">
        <v>559</v>
      </c>
      <c r="X49" s="93">
        <v>870.19047619047615</v>
      </c>
      <c r="Y49" s="93">
        <v>652</v>
      </c>
      <c r="Z49" s="93">
        <v>1681.8571428571429</v>
      </c>
      <c r="AA49" s="92">
        <v>559</v>
      </c>
      <c r="AB49" s="92">
        <v>8430.8571428571431</v>
      </c>
      <c r="AC49" s="92">
        <v>652</v>
      </c>
      <c r="AD49" s="92">
        <v>14.428571428571423</v>
      </c>
    </row>
    <row r="50" spans="1:30" s="5" customFormat="1" x14ac:dyDescent="0.2">
      <c r="A50" s="98">
        <v>560</v>
      </c>
      <c r="B50" s="99">
        <v>763.57142857142867</v>
      </c>
      <c r="C50" s="99">
        <v>653</v>
      </c>
      <c r="D50" s="100">
        <v>35.142857142857146</v>
      </c>
      <c r="E50" s="106">
        <v>560</v>
      </c>
      <c r="F50" s="107">
        <f t="shared" si="4"/>
        <v>40.928571428571331</v>
      </c>
      <c r="G50" s="107">
        <v>653</v>
      </c>
      <c r="H50" s="108">
        <f t="shared" si="5"/>
        <v>1603.3333333333333</v>
      </c>
      <c r="I50" s="110">
        <v>560</v>
      </c>
      <c r="J50" s="107">
        <f t="shared" si="6"/>
        <v>7680.9285714285716</v>
      </c>
      <c r="K50" s="107">
        <v>653</v>
      </c>
      <c r="L50" s="108">
        <f t="shared" si="7"/>
        <v>-41.142857142857146</v>
      </c>
      <c r="M50" s="3"/>
      <c r="N50" s="111">
        <v>560</v>
      </c>
      <c r="O50" s="111">
        <v>5597.8571428571431</v>
      </c>
      <c r="P50" s="111">
        <v>653</v>
      </c>
      <c r="Q50" s="111">
        <v>966.71428571428567</v>
      </c>
      <c r="R50" s="2"/>
      <c r="S50" s="94">
        <v>560</v>
      </c>
      <c r="T50" s="94">
        <v>763.57142857142867</v>
      </c>
      <c r="U50" s="94">
        <v>653</v>
      </c>
      <c r="V50" s="94">
        <v>35.142857142857146</v>
      </c>
      <c r="W50" s="88">
        <v>560</v>
      </c>
      <c r="X50" s="93">
        <v>804.5</v>
      </c>
      <c r="Y50" s="93">
        <v>653</v>
      </c>
      <c r="Z50" s="93">
        <v>1638.4761904761904</v>
      </c>
      <c r="AA50" s="92">
        <v>560</v>
      </c>
      <c r="AB50" s="92">
        <v>8444.5</v>
      </c>
      <c r="AC50" s="92">
        <v>653</v>
      </c>
      <c r="AD50" s="92">
        <v>-6</v>
      </c>
    </row>
    <row r="51" spans="1:30" s="5" customFormat="1" x14ac:dyDescent="0.2">
      <c r="A51" s="98">
        <v>561</v>
      </c>
      <c r="B51" s="99">
        <v>705.28571428571422</v>
      </c>
      <c r="C51" s="99">
        <v>654</v>
      </c>
      <c r="D51" s="100">
        <v>17.892857142857146</v>
      </c>
      <c r="E51" s="106">
        <v>561</v>
      </c>
      <c r="F51" s="107">
        <f t="shared" si="4"/>
        <v>32.738095238095411</v>
      </c>
      <c r="G51" s="107">
        <v>654</v>
      </c>
      <c r="H51" s="108">
        <f t="shared" si="5"/>
        <v>1617.5833333333333</v>
      </c>
      <c r="I51" s="110">
        <v>561</v>
      </c>
      <c r="J51" s="107">
        <f t="shared" si="6"/>
        <v>7439.9047619047633</v>
      </c>
      <c r="K51" s="107">
        <v>654</v>
      </c>
      <c r="L51" s="108">
        <f t="shared" si="7"/>
        <v>-29.607142857142854</v>
      </c>
      <c r="M51" s="3"/>
      <c r="N51" s="112">
        <v>561</v>
      </c>
      <c r="O51" s="111">
        <v>5377.8571428571431</v>
      </c>
      <c r="P51" s="111">
        <v>654</v>
      </c>
      <c r="Q51" s="111">
        <v>908.71428571428567</v>
      </c>
      <c r="R51" s="2"/>
      <c r="S51" s="94">
        <v>561</v>
      </c>
      <c r="T51" s="94">
        <v>705.28571428571422</v>
      </c>
      <c r="U51" s="94">
        <v>654</v>
      </c>
      <c r="V51" s="94">
        <v>17.892857142857146</v>
      </c>
      <c r="W51" s="88">
        <v>561</v>
      </c>
      <c r="X51" s="93">
        <v>738.02380952380963</v>
      </c>
      <c r="Y51" s="93">
        <v>654</v>
      </c>
      <c r="Z51" s="93">
        <v>1635.4761904761904</v>
      </c>
      <c r="AA51" s="92">
        <v>561</v>
      </c>
      <c r="AB51" s="92">
        <v>8145.1904761904771</v>
      </c>
      <c r="AC51" s="92">
        <v>654</v>
      </c>
      <c r="AD51" s="92">
        <v>-11.714285714285708</v>
      </c>
    </row>
    <row r="52" spans="1:30" s="5" customFormat="1" x14ac:dyDescent="0.2">
      <c r="A52" s="98">
        <v>562</v>
      </c>
      <c r="B52" s="99">
        <v>776.85714285714289</v>
      </c>
      <c r="C52" s="99">
        <v>655</v>
      </c>
      <c r="D52" s="100">
        <v>3.6428571428571459</v>
      </c>
      <c r="E52" s="106">
        <v>562</v>
      </c>
      <c r="F52" s="107">
        <f t="shared" si="4"/>
        <v>-60.214285714285779</v>
      </c>
      <c r="G52" s="107">
        <v>655</v>
      </c>
      <c r="H52" s="108">
        <f t="shared" si="5"/>
        <v>1520</v>
      </c>
      <c r="I52" s="110">
        <v>562</v>
      </c>
      <c r="J52" s="107">
        <f t="shared" si="6"/>
        <v>7151.4523809523798</v>
      </c>
      <c r="K52" s="107">
        <v>655</v>
      </c>
      <c r="L52" s="108">
        <f t="shared" si="7"/>
        <v>19.642857142857139</v>
      </c>
      <c r="M52" s="3"/>
      <c r="N52" s="111">
        <v>562</v>
      </c>
      <c r="O52" s="111">
        <v>5209</v>
      </c>
      <c r="P52" s="111">
        <v>655</v>
      </c>
      <c r="Q52" s="111">
        <v>908.71428571428567</v>
      </c>
      <c r="R52" s="2"/>
      <c r="S52" s="94">
        <v>562</v>
      </c>
      <c r="T52" s="94">
        <v>776.85714285714289</v>
      </c>
      <c r="U52" s="94">
        <v>655</v>
      </c>
      <c r="V52" s="94">
        <v>3.6428571428571459</v>
      </c>
      <c r="W52" s="88">
        <v>562</v>
      </c>
      <c r="X52" s="93">
        <v>716.64285714285711</v>
      </c>
      <c r="Y52" s="93">
        <v>655</v>
      </c>
      <c r="Z52" s="93">
        <v>1523.6428571428571</v>
      </c>
      <c r="AA52" s="92">
        <v>562</v>
      </c>
      <c r="AB52" s="92">
        <v>7928.3095238095229</v>
      </c>
      <c r="AC52" s="92">
        <v>655</v>
      </c>
      <c r="AD52" s="92">
        <v>23.285714285714285</v>
      </c>
    </row>
    <row r="53" spans="1:30" s="5" customFormat="1" x14ac:dyDescent="0.2">
      <c r="A53" s="98">
        <v>563</v>
      </c>
      <c r="B53" s="99">
        <v>745.71428571428578</v>
      </c>
      <c r="C53" s="99">
        <v>656</v>
      </c>
      <c r="D53" s="100">
        <v>13.553571428571431</v>
      </c>
      <c r="E53" s="106">
        <v>563</v>
      </c>
      <c r="F53" s="107">
        <f t="shared" si="4"/>
        <v>-29.880952380952522</v>
      </c>
      <c r="G53" s="107">
        <v>656</v>
      </c>
      <c r="H53" s="108">
        <f t="shared" si="5"/>
        <v>1518.0416666666667</v>
      </c>
      <c r="I53" s="110">
        <v>563</v>
      </c>
      <c r="J53" s="107">
        <f t="shared" si="6"/>
        <v>6678.1190476190477</v>
      </c>
      <c r="K53" s="107">
        <v>656</v>
      </c>
      <c r="L53" s="108">
        <f t="shared" si="7"/>
        <v>-5.6964285714285694</v>
      </c>
      <c r="M53" s="3"/>
      <c r="N53" s="112">
        <v>563</v>
      </c>
      <c r="O53" s="111">
        <v>5046.1428571428569</v>
      </c>
      <c r="P53" s="111">
        <v>656</v>
      </c>
      <c r="Q53" s="111">
        <v>760.28571428571433</v>
      </c>
      <c r="R53" s="2"/>
      <c r="S53" s="94">
        <v>563</v>
      </c>
      <c r="T53" s="94">
        <v>745.71428571428578</v>
      </c>
      <c r="U53" s="94">
        <v>656</v>
      </c>
      <c r="V53" s="94">
        <v>13.553571428571431</v>
      </c>
      <c r="W53" s="88">
        <v>563</v>
      </c>
      <c r="X53" s="93">
        <v>715.83333333333326</v>
      </c>
      <c r="Y53" s="93">
        <v>656</v>
      </c>
      <c r="Z53" s="93">
        <v>1531.5952380952381</v>
      </c>
      <c r="AA53" s="92">
        <v>563</v>
      </c>
      <c r="AB53" s="92">
        <v>7423.833333333333</v>
      </c>
      <c r="AC53" s="92">
        <v>656</v>
      </c>
      <c r="AD53" s="92">
        <v>7.8571428571428612</v>
      </c>
    </row>
    <row r="54" spans="1:30" s="5" customFormat="1" x14ac:dyDescent="0.2">
      <c r="A54" s="98">
        <v>564</v>
      </c>
      <c r="B54" s="99">
        <v>768.42857142857133</v>
      </c>
      <c r="C54" s="99">
        <v>657</v>
      </c>
      <c r="D54" s="100">
        <v>-31.25</v>
      </c>
      <c r="E54" s="106">
        <v>564</v>
      </c>
      <c r="F54" s="107">
        <f t="shared" si="4"/>
        <v>-59.595238095238074</v>
      </c>
      <c r="G54" s="107">
        <v>657</v>
      </c>
      <c r="H54" s="108">
        <f t="shared" si="5"/>
        <v>1541.75</v>
      </c>
      <c r="I54" s="110">
        <v>564</v>
      </c>
      <c r="J54" s="107">
        <f t="shared" si="6"/>
        <v>6762.7380952380954</v>
      </c>
      <c r="K54" s="107">
        <v>657</v>
      </c>
      <c r="L54" s="108">
        <f t="shared" si="7"/>
        <v>50.107142857142861</v>
      </c>
      <c r="M54" s="3"/>
      <c r="N54" s="111">
        <v>564</v>
      </c>
      <c r="O54" s="111">
        <v>4918.7142857142853</v>
      </c>
      <c r="P54" s="111">
        <v>657</v>
      </c>
      <c r="Q54" s="111">
        <v>793.71428571428567</v>
      </c>
      <c r="R54" s="2"/>
      <c r="S54" s="94">
        <v>564</v>
      </c>
      <c r="T54" s="94">
        <v>768.42857142857133</v>
      </c>
      <c r="U54" s="94">
        <v>657</v>
      </c>
      <c r="V54" s="94">
        <v>-31.25</v>
      </c>
      <c r="W54" s="88">
        <v>564</v>
      </c>
      <c r="X54" s="93">
        <v>708.83333333333326</v>
      </c>
      <c r="Y54" s="93">
        <v>657</v>
      </c>
      <c r="Z54" s="93">
        <v>1510.5</v>
      </c>
      <c r="AA54" s="92">
        <v>564</v>
      </c>
      <c r="AB54" s="92">
        <v>7531.166666666667</v>
      </c>
      <c r="AC54" s="92">
        <v>657</v>
      </c>
      <c r="AD54" s="92">
        <v>18.857142857142861</v>
      </c>
    </row>
    <row r="55" spans="1:30" s="5" customFormat="1" x14ac:dyDescent="0.2">
      <c r="A55" s="98">
        <v>565</v>
      </c>
      <c r="B55" s="99">
        <v>755.99999999999989</v>
      </c>
      <c r="C55" s="99">
        <v>658</v>
      </c>
      <c r="D55" s="100">
        <v>43.767857142857146</v>
      </c>
      <c r="E55" s="106">
        <v>565</v>
      </c>
      <c r="F55" s="107">
        <f t="shared" si="4"/>
        <v>6.9047619047619264</v>
      </c>
      <c r="G55" s="107">
        <v>658</v>
      </c>
      <c r="H55" s="108">
        <f t="shared" si="5"/>
        <v>1388.5416666666667</v>
      </c>
      <c r="I55" s="110">
        <v>565</v>
      </c>
      <c r="J55" s="107">
        <f t="shared" si="6"/>
        <v>6254.4047619047615</v>
      </c>
      <c r="K55" s="107">
        <v>658</v>
      </c>
      <c r="L55" s="108">
        <f t="shared" si="7"/>
        <v>18.946428571428569</v>
      </c>
      <c r="M55" s="3"/>
      <c r="N55" s="112">
        <v>565</v>
      </c>
      <c r="O55" s="111">
        <v>4795.5714285714284</v>
      </c>
      <c r="P55" s="111">
        <v>658</v>
      </c>
      <c r="Q55" s="111">
        <v>861</v>
      </c>
      <c r="R55" s="2"/>
      <c r="S55" s="94">
        <v>565</v>
      </c>
      <c r="T55" s="94">
        <v>755.99999999999989</v>
      </c>
      <c r="U55" s="94">
        <v>658</v>
      </c>
      <c r="V55" s="94">
        <v>43.767857142857146</v>
      </c>
      <c r="W55" s="88">
        <v>565</v>
      </c>
      <c r="X55" s="93">
        <v>762.90476190476181</v>
      </c>
      <c r="Y55" s="93">
        <v>658</v>
      </c>
      <c r="Z55" s="93">
        <v>1432.3095238095239</v>
      </c>
      <c r="AA55" s="92">
        <v>565</v>
      </c>
      <c r="AB55" s="92">
        <v>7010.4047619047615</v>
      </c>
      <c r="AC55" s="92">
        <v>658</v>
      </c>
      <c r="AD55" s="92">
        <v>62.714285714285715</v>
      </c>
    </row>
    <row r="56" spans="1:30" s="5" customFormat="1" x14ac:dyDescent="0.2">
      <c r="A56" s="98">
        <v>566</v>
      </c>
      <c r="B56" s="99">
        <v>779.42857142857144</v>
      </c>
      <c r="C56" s="99">
        <v>659</v>
      </c>
      <c r="D56" s="100">
        <v>-11.428571428571431</v>
      </c>
      <c r="E56" s="106">
        <v>566</v>
      </c>
      <c r="F56" s="107">
        <f t="shared" si="4"/>
        <v>-50.333333333333258</v>
      </c>
      <c r="G56" s="107">
        <v>659</v>
      </c>
      <c r="H56" s="108">
        <f t="shared" si="5"/>
        <v>1484.5</v>
      </c>
      <c r="I56" s="110">
        <v>566</v>
      </c>
      <c r="J56" s="107">
        <f t="shared" si="6"/>
        <v>6084.833333333333</v>
      </c>
      <c r="K56" s="107">
        <v>659</v>
      </c>
      <c r="L56" s="108">
        <f t="shared" si="7"/>
        <v>15.714285714285708</v>
      </c>
      <c r="M56" s="3"/>
      <c r="N56" s="111">
        <v>566</v>
      </c>
      <c r="O56" s="111">
        <v>4866.7142857142862</v>
      </c>
      <c r="P56" s="111">
        <v>659</v>
      </c>
      <c r="Q56" s="111">
        <v>847.28571428571422</v>
      </c>
      <c r="R56" s="2"/>
      <c r="S56" s="94">
        <v>566</v>
      </c>
      <c r="T56" s="94">
        <v>779.42857142857144</v>
      </c>
      <c r="U56" s="94">
        <v>659</v>
      </c>
      <c r="V56" s="94">
        <v>-11.428571428571431</v>
      </c>
      <c r="W56" s="88">
        <v>566</v>
      </c>
      <c r="X56" s="93">
        <v>729.09523809523819</v>
      </c>
      <c r="Y56" s="93">
        <v>659</v>
      </c>
      <c r="Z56" s="93">
        <v>1473.0714285714287</v>
      </c>
      <c r="AA56" s="92">
        <v>566</v>
      </c>
      <c r="AB56" s="92">
        <v>6864.2619047619046</v>
      </c>
      <c r="AC56" s="92">
        <v>659</v>
      </c>
      <c r="AD56" s="92">
        <v>4.2857142857142776</v>
      </c>
    </row>
    <row r="57" spans="1:30" s="5" customFormat="1" x14ac:dyDescent="0.2">
      <c r="A57" s="98">
        <v>567</v>
      </c>
      <c r="B57" s="99">
        <v>749</v>
      </c>
      <c r="C57" s="99">
        <v>660</v>
      </c>
      <c r="D57" s="100">
        <v>-8.5892857142857153</v>
      </c>
      <c r="E57" s="106">
        <v>567</v>
      </c>
      <c r="F57" s="107">
        <f t="shared" si="4"/>
        <v>-95.523809523809405</v>
      </c>
      <c r="G57" s="107">
        <v>660</v>
      </c>
      <c r="H57" s="108">
        <f t="shared" si="5"/>
        <v>1311.2083333333333</v>
      </c>
      <c r="I57" s="110">
        <v>567</v>
      </c>
      <c r="J57" s="107">
        <f t="shared" si="6"/>
        <v>5856.4761904761899</v>
      </c>
      <c r="K57" s="107">
        <v>660</v>
      </c>
      <c r="L57" s="108">
        <f t="shared" si="7"/>
        <v>24.732142857142861</v>
      </c>
      <c r="M57" s="3"/>
      <c r="N57" s="112">
        <v>567</v>
      </c>
      <c r="O57" s="111">
        <v>4375.2857142857138</v>
      </c>
      <c r="P57" s="111">
        <v>660</v>
      </c>
      <c r="Q57" s="111">
        <v>877.14285714285722</v>
      </c>
      <c r="R57" s="2"/>
      <c r="S57" s="94">
        <v>567</v>
      </c>
      <c r="T57" s="94">
        <v>749</v>
      </c>
      <c r="U57" s="94">
        <v>660</v>
      </c>
      <c r="V57" s="94">
        <v>-8.5892857142857153</v>
      </c>
      <c r="W57" s="88">
        <v>567</v>
      </c>
      <c r="X57" s="93">
        <v>653.4761904761906</v>
      </c>
      <c r="Y57" s="93">
        <v>660</v>
      </c>
      <c r="Z57" s="93">
        <v>1302.6190476190475</v>
      </c>
      <c r="AA57" s="92">
        <v>567</v>
      </c>
      <c r="AB57" s="92">
        <v>6605.4761904761899</v>
      </c>
      <c r="AC57" s="92">
        <v>660</v>
      </c>
      <c r="AD57" s="92">
        <v>16.142857142857146</v>
      </c>
    </row>
    <row r="58" spans="1:30" s="5" customFormat="1" x14ac:dyDescent="0.2">
      <c r="A58" s="98">
        <v>568</v>
      </c>
      <c r="B58" s="99">
        <v>577.57142857142867</v>
      </c>
      <c r="C58" s="99">
        <v>661</v>
      </c>
      <c r="D58" s="100">
        <v>12.214285714285715</v>
      </c>
      <c r="E58" s="106">
        <v>568</v>
      </c>
      <c r="F58" s="107">
        <f t="shared" si="4"/>
        <v>79.071428571428442</v>
      </c>
      <c r="G58" s="107">
        <v>661</v>
      </c>
      <c r="H58" s="108">
        <f t="shared" si="5"/>
        <v>1321.1666666666667</v>
      </c>
      <c r="I58" s="110">
        <v>568</v>
      </c>
      <c r="J58" s="107">
        <f t="shared" si="6"/>
        <v>5811.9047619047615</v>
      </c>
      <c r="K58" s="107">
        <v>661</v>
      </c>
      <c r="L58" s="108">
        <f t="shared" si="7"/>
        <v>1.3571428571428612</v>
      </c>
      <c r="M58" s="3"/>
      <c r="N58" s="111">
        <v>568</v>
      </c>
      <c r="O58" s="111">
        <v>4103.7142857142853</v>
      </c>
      <c r="P58" s="111">
        <v>661</v>
      </c>
      <c r="Q58" s="111">
        <v>802</v>
      </c>
      <c r="R58" s="2"/>
      <c r="S58" s="94">
        <v>568</v>
      </c>
      <c r="T58" s="94">
        <v>577.57142857142867</v>
      </c>
      <c r="U58" s="94">
        <v>661</v>
      </c>
      <c r="V58" s="94">
        <v>12.214285714285715</v>
      </c>
      <c r="W58" s="88">
        <v>568</v>
      </c>
      <c r="X58" s="93">
        <v>656.64285714285711</v>
      </c>
      <c r="Y58" s="93">
        <v>661</v>
      </c>
      <c r="Z58" s="93">
        <v>1333.3809523809525</v>
      </c>
      <c r="AA58" s="92">
        <v>568</v>
      </c>
      <c r="AB58" s="92">
        <v>6389.4761904761899</v>
      </c>
      <c r="AC58" s="92">
        <v>661</v>
      </c>
      <c r="AD58" s="92">
        <v>13.571428571428577</v>
      </c>
    </row>
    <row r="59" spans="1:30" s="5" customFormat="1" x14ac:dyDescent="0.2">
      <c r="A59" s="98">
        <v>569</v>
      </c>
      <c r="B59" s="99">
        <v>696</v>
      </c>
      <c r="C59" s="99">
        <v>662</v>
      </c>
      <c r="D59" s="100">
        <v>-8.3928571428571459</v>
      </c>
      <c r="E59" s="106">
        <v>569</v>
      </c>
      <c r="F59" s="107">
        <f t="shared" si="4"/>
        <v>60.619047619047478</v>
      </c>
      <c r="G59" s="107">
        <v>662</v>
      </c>
      <c r="H59" s="108">
        <f t="shared" si="5"/>
        <v>1396.9166666666667</v>
      </c>
      <c r="I59" s="110">
        <v>569</v>
      </c>
      <c r="J59" s="107">
        <f t="shared" si="6"/>
        <v>5373.6190476190477</v>
      </c>
      <c r="K59" s="107">
        <v>662</v>
      </c>
      <c r="L59" s="108">
        <f t="shared" si="7"/>
        <v>48.107142857142861</v>
      </c>
      <c r="M59" s="3"/>
      <c r="N59" s="112">
        <v>569</v>
      </c>
      <c r="O59" s="111">
        <v>4006.7142857142858</v>
      </c>
      <c r="P59" s="111">
        <v>662</v>
      </c>
      <c r="Q59" s="111">
        <v>792.28571428571433</v>
      </c>
      <c r="R59" s="2"/>
      <c r="S59" s="94">
        <v>569</v>
      </c>
      <c r="T59" s="94">
        <v>696</v>
      </c>
      <c r="U59" s="94">
        <v>662</v>
      </c>
      <c r="V59" s="94">
        <v>-8.3928571428571459</v>
      </c>
      <c r="W59" s="88">
        <v>569</v>
      </c>
      <c r="X59" s="93">
        <v>756.61904761904748</v>
      </c>
      <c r="Y59" s="93">
        <v>662</v>
      </c>
      <c r="Z59" s="93">
        <v>1388.5238095238096</v>
      </c>
      <c r="AA59" s="92">
        <v>569</v>
      </c>
      <c r="AB59" s="92">
        <v>6069.6190476190477</v>
      </c>
      <c r="AC59" s="92">
        <v>662</v>
      </c>
      <c r="AD59" s="92">
        <v>39.714285714285715</v>
      </c>
    </row>
    <row r="60" spans="1:30" s="5" customFormat="1" x14ac:dyDescent="0.2">
      <c r="A60" s="98">
        <v>570</v>
      </c>
      <c r="B60" s="99">
        <v>604.57142857142867</v>
      </c>
      <c r="C60" s="99">
        <v>663</v>
      </c>
      <c r="D60" s="100">
        <v>7.4285714285714306</v>
      </c>
      <c r="E60" s="106">
        <v>570</v>
      </c>
      <c r="F60" s="107">
        <f t="shared" si="4"/>
        <v>146.30952380952385</v>
      </c>
      <c r="G60" s="107">
        <v>663</v>
      </c>
      <c r="H60" s="108">
        <f t="shared" si="5"/>
        <v>1552</v>
      </c>
      <c r="I60" s="110">
        <v>570</v>
      </c>
      <c r="J60" s="107">
        <f t="shared" si="6"/>
        <v>5332.1428571428569</v>
      </c>
      <c r="K60" s="107">
        <v>663</v>
      </c>
      <c r="L60" s="108">
        <f t="shared" si="7"/>
        <v>1.1428571428571459</v>
      </c>
      <c r="M60" s="3"/>
      <c r="N60" s="111">
        <v>570</v>
      </c>
      <c r="O60" s="111">
        <v>3748.0000000000005</v>
      </c>
      <c r="P60" s="111">
        <v>663</v>
      </c>
      <c r="Q60" s="111">
        <v>805.28571428571433</v>
      </c>
      <c r="R60" s="2"/>
      <c r="S60" s="94">
        <v>570</v>
      </c>
      <c r="T60" s="94">
        <v>604.57142857142867</v>
      </c>
      <c r="U60" s="94">
        <v>663</v>
      </c>
      <c r="V60" s="94">
        <v>7.4285714285714306</v>
      </c>
      <c r="W60" s="88">
        <v>570</v>
      </c>
      <c r="X60" s="93">
        <v>750.88095238095252</v>
      </c>
      <c r="Y60" s="93">
        <v>663</v>
      </c>
      <c r="Z60" s="93">
        <v>1559.4285714285713</v>
      </c>
      <c r="AA60" s="92">
        <v>570</v>
      </c>
      <c r="AB60" s="92">
        <v>5936.7142857142853</v>
      </c>
      <c r="AC60" s="92">
        <v>663</v>
      </c>
      <c r="AD60" s="92">
        <v>8.5714285714285765</v>
      </c>
    </row>
    <row r="61" spans="1:30" s="5" customFormat="1" x14ac:dyDescent="0.2">
      <c r="A61" s="98">
        <v>571</v>
      </c>
      <c r="B61" s="99">
        <v>694.28571428571433</v>
      </c>
      <c r="C61" s="99">
        <v>664</v>
      </c>
      <c r="D61" s="100">
        <v>31.267857142857146</v>
      </c>
      <c r="E61" s="106">
        <v>571</v>
      </c>
      <c r="F61" s="107">
        <f t="shared" si="4"/>
        <v>61.285714285714221</v>
      </c>
      <c r="G61" s="107">
        <v>664</v>
      </c>
      <c r="H61" s="108">
        <f t="shared" si="5"/>
        <v>1250.375</v>
      </c>
      <c r="I61" s="110">
        <v>571</v>
      </c>
      <c r="J61" s="107">
        <f t="shared" si="6"/>
        <v>4905.4523809523807</v>
      </c>
      <c r="K61" s="107">
        <v>664</v>
      </c>
      <c r="L61" s="108">
        <f t="shared" si="7"/>
        <v>-17.696428571428569</v>
      </c>
      <c r="M61" s="3"/>
      <c r="N61" s="112">
        <v>571</v>
      </c>
      <c r="O61" s="111">
        <v>3798.8571428571431</v>
      </c>
      <c r="P61" s="111">
        <v>664</v>
      </c>
      <c r="Q61" s="111">
        <v>766.85714285714278</v>
      </c>
      <c r="R61" s="2"/>
      <c r="S61" s="94">
        <v>571</v>
      </c>
      <c r="T61" s="94">
        <v>694.28571428571433</v>
      </c>
      <c r="U61" s="94">
        <v>664</v>
      </c>
      <c r="V61" s="94">
        <v>31.267857142857146</v>
      </c>
      <c r="W61" s="88">
        <v>571</v>
      </c>
      <c r="X61" s="93">
        <v>755.57142857142856</v>
      </c>
      <c r="Y61" s="93">
        <v>664</v>
      </c>
      <c r="Z61" s="93">
        <v>1281.6428571428571</v>
      </c>
      <c r="AA61" s="92">
        <v>571</v>
      </c>
      <c r="AB61" s="92">
        <v>5599.7380952380954</v>
      </c>
      <c r="AC61" s="92">
        <v>664</v>
      </c>
      <c r="AD61" s="92">
        <v>13.571428571428577</v>
      </c>
    </row>
    <row r="62" spans="1:30" s="5" customFormat="1" x14ac:dyDescent="0.2">
      <c r="A62" s="98">
        <v>572</v>
      </c>
      <c r="B62" s="99">
        <v>734.42857142857156</v>
      </c>
      <c r="C62" s="99">
        <v>665</v>
      </c>
      <c r="D62" s="100">
        <v>-10.125</v>
      </c>
      <c r="E62" s="106">
        <v>572</v>
      </c>
      <c r="F62" s="107">
        <f t="shared" si="4"/>
        <v>-1.0476190476190368</v>
      </c>
      <c r="G62" s="107">
        <v>665</v>
      </c>
      <c r="H62" s="108">
        <f t="shared" si="5"/>
        <v>1356.4583333333333</v>
      </c>
      <c r="I62" s="110">
        <v>572</v>
      </c>
      <c r="J62" s="107">
        <f t="shared" si="6"/>
        <v>4806.4523809523807</v>
      </c>
      <c r="K62" s="107">
        <v>665</v>
      </c>
      <c r="L62" s="108">
        <f t="shared" si="7"/>
        <v>29.553571428571431</v>
      </c>
      <c r="M62" s="3"/>
      <c r="N62" s="111">
        <v>572</v>
      </c>
      <c r="O62" s="111">
        <v>3773.7142857142858</v>
      </c>
      <c r="P62" s="111">
        <v>665</v>
      </c>
      <c r="Q62" s="111">
        <v>670.42857142857144</v>
      </c>
      <c r="R62" s="2"/>
      <c r="S62" s="94">
        <v>572</v>
      </c>
      <c r="T62" s="94">
        <v>734.42857142857156</v>
      </c>
      <c r="U62" s="94">
        <v>665</v>
      </c>
      <c r="V62" s="94">
        <v>-10.125</v>
      </c>
      <c r="W62" s="88">
        <v>572</v>
      </c>
      <c r="X62" s="93">
        <v>733.38095238095252</v>
      </c>
      <c r="Y62" s="93">
        <v>665</v>
      </c>
      <c r="Z62" s="93">
        <v>1346.3333333333333</v>
      </c>
      <c r="AA62" s="92">
        <v>572</v>
      </c>
      <c r="AB62" s="92">
        <v>5540.8809523809523</v>
      </c>
      <c r="AC62" s="92">
        <v>665</v>
      </c>
      <c r="AD62" s="92">
        <v>19.428571428571431</v>
      </c>
    </row>
    <row r="63" spans="1:30" s="5" customFormat="1" x14ac:dyDescent="0.2">
      <c r="A63" s="98">
        <v>573</v>
      </c>
      <c r="B63" s="99">
        <v>710.42857142857156</v>
      </c>
      <c r="C63" s="99">
        <v>666</v>
      </c>
      <c r="D63" s="100">
        <v>-14.714285714285708</v>
      </c>
      <c r="E63" s="106">
        <v>573</v>
      </c>
      <c r="F63" s="107">
        <f t="shared" si="4"/>
        <v>-111.38095238095252</v>
      </c>
      <c r="G63" s="107">
        <v>666</v>
      </c>
      <c r="H63" s="108">
        <f t="shared" si="5"/>
        <v>1245.1666666666667</v>
      </c>
      <c r="I63" s="110">
        <v>573</v>
      </c>
      <c r="J63" s="107">
        <f t="shared" si="6"/>
        <v>4459.7857142857138</v>
      </c>
      <c r="K63" s="107">
        <v>666</v>
      </c>
      <c r="L63" s="108">
        <f t="shared" si="7"/>
        <v>-4.1428571428571459</v>
      </c>
      <c r="M63" s="3"/>
      <c r="N63" s="112">
        <v>573</v>
      </c>
      <c r="O63" s="111">
        <v>3597.5714285714284</v>
      </c>
      <c r="P63" s="111">
        <v>666</v>
      </c>
      <c r="Q63" s="111">
        <v>699.85714285714289</v>
      </c>
      <c r="R63" s="2"/>
      <c r="S63" s="94">
        <v>573</v>
      </c>
      <c r="T63" s="94">
        <v>710.42857142857156</v>
      </c>
      <c r="U63" s="94">
        <v>666</v>
      </c>
      <c r="V63" s="94">
        <v>-14.714285714285708</v>
      </c>
      <c r="W63" s="88">
        <v>573</v>
      </c>
      <c r="X63" s="93">
        <v>599.04761904761904</v>
      </c>
      <c r="Y63" s="93">
        <v>666</v>
      </c>
      <c r="Z63" s="93">
        <v>1230.452380952381</v>
      </c>
      <c r="AA63" s="92">
        <v>573</v>
      </c>
      <c r="AB63" s="92">
        <v>5170.2142857142853</v>
      </c>
      <c r="AC63" s="92">
        <v>666</v>
      </c>
      <c r="AD63" s="92">
        <v>-18.857142857142854</v>
      </c>
    </row>
    <row r="64" spans="1:30" s="5" customFormat="1" x14ac:dyDescent="0.2">
      <c r="A64" s="98">
        <v>574</v>
      </c>
      <c r="B64" s="99">
        <v>705.28571428571422</v>
      </c>
      <c r="C64" s="99">
        <v>667</v>
      </c>
      <c r="D64" s="100">
        <v>-1.375</v>
      </c>
      <c r="E64" s="106">
        <v>574</v>
      </c>
      <c r="F64" s="107">
        <f t="shared" si="4"/>
        <v>9.0714285714286689</v>
      </c>
      <c r="G64" s="107">
        <v>667</v>
      </c>
      <c r="H64" s="108">
        <f t="shared" si="5"/>
        <v>1267.2083333333333</v>
      </c>
      <c r="I64" s="110">
        <v>574</v>
      </c>
      <c r="J64" s="107">
        <f t="shared" si="6"/>
        <v>4064.7380952380959</v>
      </c>
      <c r="K64" s="107">
        <v>667</v>
      </c>
      <c r="L64" s="108">
        <f t="shared" si="7"/>
        <v>37.517857142857139</v>
      </c>
      <c r="M64" s="3"/>
      <c r="N64" s="111">
        <v>574</v>
      </c>
      <c r="O64" s="111">
        <v>3384.8571428571427</v>
      </c>
      <c r="P64" s="111">
        <v>667</v>
      </c>
      <c r="Q64" s="111">
        <v>749.28571428571433</v>
      </c>
      <c r="R64" s="2"/>
      <c r="S64" s="94">
        <v>574</v>
      </c>
      <c r="T64" s="94">
        <v>705.28571428571422</v>
      </c>
      <c r="U64" s="94">
        <v>667</v>
      </c>
      <c r="V64" s="94">
        <v>-1.375</v>
      </c>
      <c r="W64" s="88">
        <v>574</v>
      </c>
      <c r="X64" s="93">
        <v>714.35714285714289</v>
      </c>
      <c r="Y64" s="93">
        <v>667</v>
      </c>
      <c r="Z64" s="93">
        <v>1265.8333333333333</v>
      </c>
      <c r="AA64" s="92">
        <v>574</v>
      </c>
      <c r="AB64" s="92">
        <v>4770.0238095238101</v>
      </c>
      <c r="AC64" s="92">
        <v>667</v>
      </c>
      <c r="AD64" s="92">
        <v>36.142857142857139</v>
      </c>
    </row>
    <row r="65" spans="1:30" s="5" customFormat="1" x14ac:dyDescent="0.2">
      <c r="A65" s="98">
        <v>575</v>
      </c>
      <c r="B65" s="99">
        <v>657.28571428571422</v>
      </c>
      <c r="C65" s="99">
        <v>668</v>
      </c>
      <c r="D65" s="100">
        <v>11.25</v>
      </c>
      <c r="E65" s="106">
        <v>575</v>
      </c>
      <c r="F65" s="107">
        <f t="shared" si="4"/>
        <v>-100.42857142857133</v>
      </c>
      <c r="G65" s="107">
        <v>668</v>
      </c>
      <c r="H65" s="108">
        <f t="shared" si="5"/>
        <v>1290.4166666666667</v>
      </c>
      <c r="I65" s="110">
        <v>575</v>
      </c>
      <c r="J65" s="107">
        <f t="shared" si="6"/>
        <v>4058.7380952380959</v>
      </c>
      <c r="K65" s="107">
        <v>668</v>
      </c>
      <c r="L65" s="108">
        <f t="shared" si="7"/>
        <v>-16.107142857142861</v>
      </c>
      <c r="M65" s="3"/>
      <c r="N65" s="112">
        <v>575</v>
      </c>
      <c r="O65" s="111">
        <v>3183.1428571428569</v>
      </c>
      <c r="P65" s="111">
        <v>668</v>
      </c>
      <c r="Q65" s="111">
        <v>736.14285714285711</v>
      </c>
      <c r="R65" s="2"/>
      <c r="S65" s="94">
        <v>575</v>
      </c>
      <c r="T65" s="94">
        <v>657.28571428571422</v>
      </c>
      <c r="U65" s="94">
        <v>668</v>
      </c>
      <c r="V65" s="94">
        <v>11.25</v>
      </c>
      <c r="W65" s="88">
        <v>575</v>
      </c>
      <c r="X65" s="93">
        <v>556.85714285714289</v>
      </c>
      <c r="Y65" s="93">
        <v>668</v>
      </c>
      <c r="Z65" s="93">
        <v>1301.6666666666667</v>
      </c>
      <c r="AA65" s="92">
        <v>575</v>
      </c>
      <c r="AB65" s="92">
        <v>4716.0238095238101</v>
      </c>
      <c r="AC65" s="92">
        <v>668</v>
      </c>
      <c r="AD65" s="92">
        <v>-4.8571428571428612</v>
      </c>
    </row>
    <row r="66" spans="1:30" s="5" customFormat="1" x14ac:dyDescent="0.2">
      <c r="A66" s="98">
        <v>576</v>
      </c>
      <c r="B66" s="99">
        <v>617</v>
      </c>
      <c r="C66" s="99">
        <v>669</v>
      </c>
      <c r="D66" s="100">
        <v>-0.1964285714285694</v>
      </c>
      <c r="E66" s="106">
        <v>576</v>
      </c>
      <c r="F66" s="107">
        <f t="shared" si="4"/>
        <v>27.047619047619037</v>
      </c>
      <c r="G66" s="107">
        <v>669</v>
      </c>
      <c r="H66" s="108">
        <f t="shared" si="5"/>
        <v>1237.2916666666667</v>
      </c>
      <c r="I66" s="110">
        <v>576</v>
      </c>
      <c r="J66" s="107">
        <f t="shared" si="6"/>
        <v>3808.7142857142853</v>
      </c>
      <c r="K66" s="107">
        <v>669</v>
      </c>
      <c r="L66" s="108">
        <f t="shared" si="7"/>
        <v>-9.0892857142857153</v>
      </c>
      <c r="M66" s="3"/>
      <c r="N66" s="111">
        <v>576</v>
      </c>
      <c r="O66" s="111">
        <v>3051.8571428571431</v>
      </c>
      <c r="P66" s="111">
        <v>669</v>
      </c>
      <c r="Q66" s="111">
        <v>623.71428571428578</v>
      </c>
      <c r="R66" s="2"/>
      <c r="S66" s="94">
        <v>576</v>
      </c>
      <c r="T66" s="94">
        <v>617</v>
      </c>
      <c r="U66" s="94">
        <v>669</v>
      </c>
      <c r="V66" s="94">
        <v>-0.1964285714285694</v>
      </c>
      <c r="W66" s="88">
        <v>576</v>
      </c>
      <c r="X66" s="93">
        <v>644.04761904761904</v>
      </c>
      <c r="Y66" s="93">
        <v>669</v>
      </c>
      <c r="Z66" s="93">
        <v>1237.0952380952381</v>
      </c>
      <c r="AA66" s="92">
        <v>576</v>
      </c>
      <c r="AB66" s="92">
        <v>4425.7142857142853</v>
      </c>
      <c r="AC66" s="92">
        <v>669</v>
      </c>
      <c r="AD66" s="92">
        <v>-9.2857142857142847</v>
      </c>
    </row>
    <row r="67" spans="1:30" s="5" customFormat="1" x14ac:dyDescent="0.2">
      <c r="A67" s="98">
        <v>577</v>
      </c>
      <c r="B67" s="99">
        <v>597.14285714285711</v>
      </c>
      <c r="C67" s="99">
        <v>670</v>
      </c>
      <c r="D67" s="100">
        <v>40.017857142857146</v>
      </c>
      <c r="E67" s="106">
        <v>577</v>
      </c>
      <c r="F67" s="107">
        <f t="shared" si="4"/>
        <v>-58.785714285714221</v>
      </c>
      <c r="G67" s="107">
        <v>670</v>
      </c>
      <c r="H67" s="108">
        <f t="shared" si="5"/>
        <v>1184.2916666666667</v>
      </c>
      <c r="I67" s="110">
        <v>577</v>
      </c>
      <c r="J67" s="107">
        <f t="shared" si="6"/>
        <v>3628.5476190476193</v>
      </c>
      <c r="K67" s="107">
        <v>670</v>
      </c>
      <c r="L67" s="108">
        <f t="shared" si="7"/>
        <v>-21.303571428571431</v>
      </c>
      <c r="M67" s="3"/>
      <c r="N67" s="112">
        <v>577</v>
      </c>
      <c r="O67" s="111">
        <v>3174.4285714285711</v>
      </c>
      <c r="P67" s="111">
        <v>670</v>
      </c>
      <c r="Q67" s="111">
        <v>809.28571428571422</v>
      </c>
      <c r="R67" s="2"/>
      <c r="S67" s="94">
        <v>577</v>
      </c>
      <c r="T67" s="94">
        <v>597.14285714285711</v>
      </c>
      <c r="U67" s="94">
        <v>670</v>
      </c>
      <c r="V67" s="94">
        <v>40.017857142857146</v>
      </c>
      <c r="W67" s="88">
        <v>577</v>
      </c>
      <c r="X67" s="93">
        <v>538.35714285714289</v>
      </c>
      <c r="Y67" s="93">
        <v>670</v>
      </c>
      <c r="Z67" s="93">
        <v>1224.3095238095239</v>
      </c>
      <c r="AA67" s="92">
        <v>577</v>
      </c>
      <c r="AB67" s="92">
        <v>4225.6904761904761</v>
      </c>
      <c r="AC67" s="92">
        <v>670</v>
      </c>
      <c r="AD67" s="92">
        <v>18.714285714285715</v>
      </c>
    </row>
    <row r="68" spans="1:30" s="5" customFormat="1" x14ac:dyDescent="0.2">
      <c r="A68" s="98">
        <v>578</v>
      </c>
      <c r="B68" s="99">
        <v>596.71428571428567</v>
      </c>
      <c r="C68" s="99">
        <v>671</v>
      </c>
      <c r="D68" s="100">
        <v>-36.642857142857146</v>
      </c>
      <c r="E68" s="106">
        <v>578</v>
      </c>
      <c r="F68" s="107">
        <f t="shared" si="4"/>
        <v>73.452380952381077</v>
      </c>
      <c r="G68" s="107">
        <v>671</v>
      </c>
      <c r="H68" s="108">
        <f t="shared" si="5"/>
        <v>1352.8333333333333</v>
      </c>
      <c r="I68" s="110">
        <v>578</v>
      </c>
      <c r="J68" s="107">
        <f t="shared" si="6"/>
        <v>3668.4523809523812</v>
      </c>
      <c r="K68" s="107">
        <v>671</v>
      </c>
      <c r="L68" s="108">
        <f t="shared" si="7"/>
        <v>-6.9285714285714235</v>
      </c>
      <c r="M68" s="3"/>
      <c r="N68" s="111">
        <v>578</v>
      </c>
      <c r="O68" s="111">
        <v>3102.7142857142858</v>
      </c>
      <c r="P68" s="111">
        <v>671</v>
      </c>
      <c r="Q68" s="111">
        <v>659.28571428571433</v>
      </c>
      <c r="R68" s="2"/>
      <c r="S68" s="94">
        <v>578</v>
      </c>
      <c r="T68" s="94">
        <v>596.71428571428567</v>
      </c>
      <c r="U68" s="94">
        <v>671</v>
      </c>
      <c r="V68" s="94">
        <v>-36.642857142857146</v>
      </c>
      <c r="W68" s="88">
        <v>578</v>
      </c>
      <c r="X68" s="93">
        <v>670.16666666666674</v>
      </c>
      <c r="Y68" s="93">
        <v>671</v>
      </c>
      <c r="Z68" s="93">
        <v>1316.1904761904761</v>
      </c>
      <c r="AA68" s="92">
        <v>578</v>
      </c>
      <c r="AB68" s="92">
        <v>4265.166666666667</v>
      </c>
      <c r="AC68" s="92">
        <v>671</v>
      </c>
      <c r="AD68" s="92">
        <v>-43.571428571428569</v>
      </c>
    </row>
    <row r="69" spans="1:30" s="5" customFormat="1" x14ac:dyDescent="0.2">
      <c r="A69" s="98">
        <v>579</v>
      </c>
      <c r="B69" s="99">
        <v>499.14285714285711</v>
      </c>
      <c r="C69" s="99">
        <v>672</v>
      </c>
      <c r="D69" s="100">
        <v>14.785714285714292</v>
      </c>
      <c r="E69" s="106">
        <v>579</v>
      </c>
      <c r="F69" s="107">
        <f t="shared" si="4"/>
        <v>158.7619047619047</v>
      </c>
      <c r="G69" s="107">
        <v>672</v>
      </c>
      <c r="H69" s="108">
        <f t="shared" si="5"/>
        <v>1135.5</v>
      </c>
      <c r="I69" s="110">
        <v>579</v>
      </c>
      <c r="J69" s="107">
        <f t="shared" si="6"/>
        <v>3393.2619047619046</v>
      </c>
      <c r="K69" s="107">
        <v>672</v>
      </c>
      <c r="L69" s="108">
        <f t="shared" si="7"/>
        <v>-40.928571428571431</v>
      </c>
      <c r="M69" s="3"/>
      <c r="N69" s="112">
        <v>579</v>
      </c>
      <c r="O69" s="111">
        <v>2958.2857142857142</v>
      </c>
      <c r="P69" s="111">
        <v>672</v>
      </c>
      <c r="Q69" s="111">
        <v>622.71428571428578</v>
      </c>
      <c r="R69" s="2"/>
      <c r="S69" s="94">
        <v>579</v>
      </c>
      <c r="T69" s="94">
        <v>499.14285714285711</v>
      </c>
      <c r="U69" s="94">
        <v>672</v>
      </c>
      <c r="V69" s="94">
        <v>14.785714285714292</v>
      </c>
      <c r="W69" s="88">
        <v>579</v>
      </c>
      <c r="X69" s="93">
        <v>657.90476190476181</v>
      </c>
      <c r="Y69" s="93">
        <v>672</v>
      </c>
      <c r="Z69" s="93">
        <v>1150.2857142857142</v>
      </c>
      <c r="AA69" s="92">
        <v>579</v>
      </c>
      <c r="AB69" s="92">
        <v>3892.4047619047615</v>
      </c>
      <c r="AC69" s="92">
        <v>672</v>
      </c>
      <c r="AD69" s="92">
        <v>-26.142857142857139</v>
      </c>
    </row>
    <row r="70" spans="1:30" s="5" customFormat="1" x14ac:dyDescent="0.2">
      <c r="A70" s="98">
        <v>580</v>
      </c>
      <c r="B70" s="99">
        <v>537.142857142857</v>
      </c>
      <c r="C70" s="99">
        <v>673</v>
      </c>
      <c r="D70" s="100">
        <v>-34.035714285714292</v>
      </c>
      <c r="E70" s="106">
        <v>580</v>
      </c>
      <c r="F70" s="107">
        <f t="shared" si="4"/>
        <v>71.738095238095411</v>
      </c>
      <c r="G70" s="107">
        <v>673</v>
      </c>
      <c r="H70" s="108">
        <f t="shared" si="5"/>
        <v>1195.25</v>
      </c>
      <c r="I70" s="110">
        <v>580</v>
      </c>
      <c r="J70" s="107">
        <f t="shared" si="6"/>
        <v>3006.9047619047624</v>
      </c>
      <c r="K70" s="107">
        <v>673</v>
      </c>
      <c r="L70" s="108">
        <f t="shared" si="7"/>
        <v>28.607142857142861</v>
      </c>
      <c r="M70" s="3"/>
      <c r="N70" s="111">
        <v>580</v>
      </c>
      <c r="O70" s="111">
        <v>2781.1428571428573</v>
      </c>
      <c r="P70" s="111">
        <v>673</v>
      </c>
      <c r="Q70" s="111">
        <v>593.42857142857133</v>
      </c>
      <c r="R70" s="2"/>
      <c r="S70" s="94">
        <v>580</v>
      </c>
      <c r="T70" s="94">
        <v>537.142857142857</v>
      </c>
      <c r="U70" s="94">
        <v>673</v>
      </c>
      <c r="V70" s="94">
        <v>-34.035714285714292</v>
      </c>
      <c r="W70" s="88">
        <v>580</v>
      </c>
      <c r="X70" s="93">
        <v>608.88095238095241</v>
      </c>
      <c r="Y70" s="93">
        <v>673</v>
      </c>
      <c r="Z70" s="93">
        <v>1161.2142857142858</v>
      </c>
      <c r="AA70" s="92">
        <v>580</v>
      </c>
      <c r="AB70" s="92">
        <v>3544.0476190476193</v>
      </c>
      <c r="AC70" s="92">
        <v>673</v>
      </c>
      <c r="AD70" s="92">
        <v>-5.4285714285714306</v>
      </c>
    </row>
    <row r="71" spans="1:30" s="5" customFormat="1" x14ac:dyDescent="0.2">
      <c r="A71" s="98">
        <v>581</v>
      </c>
      <c r="B71" s="99">
        <v>529.57142857142856</v>
      </c>
      <c r="C71" s="99">
        <v>674</v>
      </c>
      <c r="D71" s="100">
        <v>-0.5178571428571388</v>
      </c>
      <c r="E71" s="106">
        <v>581</v>
      </c>
      <c r="F71" s="107">
        <f t="shared" ref="F71:F102" si="8">X71-B71</f>
        <v>67.833333333333258</v>
      </c>
      <c r="G71" s="107">
        <v>674</v>
      </c>
      <c r="H71" s="108">
        <f t="shared" ref="H71:H97" si="9">Z71-D71</f>
        <v>1051.2083333333333</v>
      </c>
      <c r="I71" s="110">
        <v>581</v>
      </c>
      <c r="J71" s="107">
        <f t="shared" ref="J71:J102" si="10">AB71-B71</f>
        <v>3034.333333333333</v>
      </c>
      <c r="K71" s="107">
        <v>674</v>
      </c>
      <c r="L71" s="108">
        <f t="shared" ref="L71:L97" si="11">AD71-D71</f>
        <v>-6.1964285714285694</v>
      </c>
      <c r="M71" s="3"/>
      <c r="N71" s="112">
        <v>581</v>
      </c>
      <c r="O71" s="111">
        <v>2644</v>
      </c>
      <c r="P71" s="111">
        <v>674</v>
      </c>
      <c r="Q71" s="111">
        <v>711.57142857142856</v>
      </c>
      <c r="R71" s="2"/>
      <c r="S71" s="94">
        <v>581</v>
      </c>
      <c r="T71" s="94">
        <v>529.57142857142856</v>
      </c>
      <c r="U71" s="94">
        <v>674</v>
      </c>
      <c r="V71" s="94">
        <v>-0.5178571428571388</v>
      </c>
      <c r="W71" s="88">
        <v>581</v>
      </c>
      <c r="X71" s="93">
        <v>597.40476190476181</v>
      </c>
      <c r="Y71" s="93">
        <v>674</v>
      </c>
      <c r="Z71" s="93">
        <v>1050.6904761904761</v>
      </c>
      <c r="AA71" s="92">
        <v>581</v>
      </c>
      <c r="AB71" s="92">
        <v>3563.9047619047615</v>
      </c>
      <c r="AC71" s="92">
        <v>674</v>
      </c>
      <c r="AD71" s="92">
        <v>-6.7142857142857082</v>
      </c>
    </row>
    <row r="72" spans="1:30" s="5" customFormat="1" x14ac:dyDescent="0.2">
      <c r="A72" s="98">
        <v>582</v>
      </c>
      <c r="B72" s="99">
        <v>454.99999999999989</v>
      </c>
      <c r="C72" s="99">
        <v>675</v>
      </c>
      <c r="D72" s="100">
        <v>-11.410714285714292</v>
      </c>
      <c r="E72" s="106">
        <v>582</v>
      </c>
      <c r="F72" s="107">
        <f t="shared" si="8"/>
        <v>105.07142857142867</v>
      </c>
      <c r="G72" s="107">
        <v>675</v>
      </c>
      <c r="H72" s="108">
        <f t="shared" si="9"/>
        <v>1041.4583333333333</v>
      </c>
      <c r="I72" s="110">
        <v>582</v>
      </c>
      <c r="J72" s="107">
        <f t="shared" si="10"/>
        <v>2856.4047619047619</v>
      </c>
      <c r="K72" s="107">
        <v>675</v>
      </c>
      <c r="L72" s="108">
        <f t="shared" si="11"/>
        <v>15.839285714285708</v>
      </c>
      <c r="M72" s="3"/>
      <c r="N72" s="111">
        <v>582</v>
      </c>
      <c r="O72" s="111">
        <v>2491.4285714285711</v>
      </c>
      <c r="P72" s="111">
        <v>675</v>
      </c>
      <c r="Q72" s="111">
        <v>565.28571428571422</v>
      </c>
      <c r="R72" s="2"/>
      <c r="S72" s="94">
        <v>582</v>
      </c>
      <c r="T72" s="94">
        <v>454.99999999999989</v>
      </c>
      <c r="U72" s="94">
        <v>675</v>
      </c>
      <c r="V72" s="94">
        <v>-11.410714285714292</v>
      </c>
      <c r="W72" s="88">
        <v>582</v>
      </c>
      <c r="X72" s="93">
        <v>560.07142857142856</v>
      </c>
      <c r="Y72" s="93">
        <v>675</v>
      </c>
      <c r="Z72" s="93">
        <v>1030.047619047619</v>
      </c>
      <c r="AA72" s="92">
        <v>582</v>
      </c>
      <c r="AB72" s="92">
        <v>3311.4047619047619</v>
      </c>
      <c r="AC72" s="92">
        <v>675</v>
      </c>
      <c r="AD72" s="92">
        <v>4.4285714285714164</v>
      </c>
    </row>
    <row r="73" spans="1:30" s="5" customFormat="1" x14ac:dyDescent="0.2">
      <c r="A73" s="98">
        <v>583</v>
      </c>
      <c r="B73" s="99">
        <v>398.85714285714289</v>
      </c>
      <c r="C73" s="99">
        <v>676</v>
      </c>
      <c r="D73" s="100">
        <v>-10.071428571428569</v>
      </c>
      <c r="E73" s="106">
        <v>583</v>
      </c>
      <c r="F73" s="107">
        <f t="shared" si="8"/>
        <v>184.66666666666674</v>
      </c>
      <c r="G73" s="107">
        <v>676</v>
      </c>
      <c r="H73" s="108">
        <f t="shared" si="9"/>
        <v>1093.6666666666667</v>
      </c>
      <c r="I73" s="110">
        <v>583</v>
      </c>
      <c r="J73" s="107">
        <f t="shared" si="10"/>
        <v>2957</v>
      </c>
      <c r="K73" s="107">
        <v>676</v>
      </c>
      <c r="L73" s="108">
        <f t="shared" si="11"/>
        <v>21.357142857142854</v>
      </c>
      <c r="M73" s="3"/>
      <c r="N73" s="112">
        <v>583</v>
      </c>
      <c r="O73" s="111">
        <v>2604</v>
      </c>
      <c r="P73" s="111">
        <v>676</v>
      </c>
      <c r="Q73" s="111">
        <v>663.71428571428578</v>
      </c>
      <c r="R73" s="2"/>
      <c r="S73" s="94">
        <v>583</v>
      </c>
      <c r="T73" s="94">
        <v>398.85714285714289</v>
      </c>
      <c r="U73" s="94">
        <v>676</v>
      </c>
      <c r="V73" s="94">
        <v>-10.071428571428569</v>
      </c>
      <c r="W73" s="88">
        <v>583</v>
      </c>
      <c r="X73" s="93">
        <v>583.52380952380963</v>
      </c>
      <c r="Y73" s="93">
        <v>676</v>
      </c>
      <c r="Z73" s="93">
        <v>1083.5952380952381</v>
      </c>
      <c r="AA73" s="92">
        <v>583</v>
      </c>
      <c r="AB73" s="92">
        <v>3355.8571428571431</v>
      </c>
      <c r="AC73" s="92">
        <v>676</v>
      </c>
      <c r="AD73" s="92">
        <v>11.285714285714285</v>
      </c>
    </row>
    <row r="74" spans="1:30" s="5" customFormat="1" x14ac:dyDescent="0.2">
      <c r="A74" s="98">
        <v>584</v>
      </c>
      <c r="B74" s="99">
        <v>347.00000000000011</v>
      </c>
      <c r="C74" s="99">
        <v>677</v>
      </c>
      <c r="D74" s="100">
        <v>-4.3928571428571459</v>
      </c>
      <c r="E74" s="106">
        <v>584</v>
      </c>
      <c r="F74" s="107">
        <f t="shared" si="8"/>
        <v>142.26190476190459</v>
      </c>
      <c r="G74" s="107">
        <v>677</v>
      </c>
      <c r="H74" s="108">
        <f t="shared" si="9"/>
        <v>1083.0833333333333</v>
      </c>
      <c r="I74" s="110">
        <v>584</v>
      </c>
      <c r="J74" s="107">
        <f t="shared" si="10"/>
        <v>2853.761904761905</v>
      </c>
      <c r="K74" s="107">
        <v>677</v>
      </c>
      <c r="L74" s="108">
        <f t="shared" si="11"/>
        <v>30.535714285714285</v>
      </c>
      <c r="M74" s="3"/>
      <c r="N74" s="111">
        <v>584</v>
      </c>
      <c r="O74" s="111">
        <v>2334.1428571428573</v>
      </c>
      <c r="P74" s="111">
        <v>677</v>
      </c>
      <c r="Q74" s="111">
        <v>567.28571428571433</v>
      </c>
      <c r="R74" s="2"/>
      <c r="S74" s="94">
        <v>584</v>
      </c>
      <c r="T74" s="94">
        <v>347.00000000000011</v>
      </c>
      <c r="U74" s="94">
        <v>677</v>
      </c>
      <c r="V74" s="94">
        <v>-4.3928571428571459</v>
      </c>
      <c r="W74" s="88">
        <v>584</v>
      </c>
      <c r="X74" s="93">
        <v>489.2619047619047</v>
      </c>
      <c r="Y74" s="93">
        <v>677</v>
      </c>
      <c r="Z74" s="93">
        <v>1078.6904761904761</v>
      </c>
      <c r="AA74" s="92">
        <v>584</v>
      </c>
      <c r="AB74" s="92">
        <v>3200.761904761905</v>
      </c>
      <c r="AC74" s="92">
        <v>677</v>
      </c>
      <c r="AD74" s="92">
        <v>26.142857142857139</v>
      </c>
    </row>
    <row r="75" spans="1:30" s="5" customFormat="1" x14ac:dyDescent="0.2">
      <c r="A75" s="98">
        <v>585</v>
      </c>
      <c r="B75" s="99">
        <v>510.857142857143</v>
      </c>
      <c r="C75" s="99">
        <v>678</v>
      </c>
      <c r="D75" s="100">
        <v>8.1607142857142847</v>
      </c>
      <c r="E75" s="106">
        <v>585</v>
      </c>
      <c r="F75" s="107">
        <f t="shared" si="8"/>
        <v>246.26190476190459</v>
      </c>
      <c r="G75" s="107">
        <v>678</v>
      </c>
      <c r="H75" s="108">
        <f t="shared" si="9"/>
        <v>950.29166666666663</v>
      </c>
      <c r="I75" s="110">
        <v>585</v>
      </c>
      <c r="J75" s="107">
        <f t="shared" si="10"/>
        <v>2522.5952380952376</v>
      </c>
      <c r="K75" s="107">
        <v>678</v>
      </c>
      <c r="L75" s="108">
        <f t="shared" si="11"/>
        <v>-21.446428571428569</v>
      </c>
      <c r="M75" s="3"/>
      <c r="N75" s="112">
        <v>585</v>
      </c>
      <c r="O75" s="111">
        <v>2465.1428571428569</v>
      </c>
      <c r="P75" s="111">
        <v>678</v>
      </c>
      <c r="Q75" s="111">
        <v>592.57142857142867</v>
      </c>
      <c r="R75" s="2"/>
      <c r="S75" s="94">
        <v>585</v>
      </c>
      <c r="T75" s="94">
        <v>510.857142857143</v>
      </c>
      <c r="U75" s="94">
        <v>678</v>
      </c>
      <c r="V75" s="94">
        <v>8.1607142857142847</v>
      </c>
      <c r="W75" s="88">
        <v>585</v>
      </c>
      <c r="X75" s="93">
        <v>757.11904761904759</v>
      </c>
      <c r="Y75" s="93">
        <v>678</v>
      </c>
      <c r="Z75" s="93">
        <v>958.45238095238096</v>
      </c>
      <c r="AA75" s="92">
        <v>585</v>
      </c>
      <c r="AB75" s="92">
        <v>3033.4523809523807</v>
      </c>
      <c r="AC75" s="92">
        <v>678</v>
      </c>
      <c r="AD75" s="92">
        <v>-13.285714285714285</v>
      </c>
    </row>
    <row r="76" spans="1:30" s="5" customFormat="1" x14ac:dyDescent="0.2">
      <c r="A76" s="98">
        <v>586</v>
      </c>
      <c r="B76" s="99">
        <v>286.57142857142844</v>
      </c>
      <c r="C76" s="99">
        <v>679</v>
      </c>
      <c r="D76" s="100">
        <v>-17.642857142857139</v>
      </c>
      <c r="E76" s="106">
        <v>586</v>
      </c>
      <c r="F76" s="107">
        <f t="shared" si="8"/>
        <v>397.40476190476193</v>
      </c>
      <c r="G76" s="107">
        <v>679</v>
      </c>
      <c r="H76" s="108">
        <f t="shared" si="9"/>
        <v>1130.8333333333333</v>
      </c>
      <c r="I76" s="110">
        <v>586</v>
      </c>
      <c r="J76" s="107">
        <f t="shared" si="10"/>
        <v>2562.9047619047624</v>
      </c>
      <c r="K76" s="107">
        <v>679</v>
      </c>
      <c r="L76" s="108">
        <f t="shared" si="11"/>
        <v>37.928571428571431</v>
      </c>
      <c r="M76" s="3"/>
      <c r="N76" s="111">
        <v>586</v>
      </c>
      <c r="O76" s="111">
        <v>2270.8571428571431</v>
      </c>
      <c r="P76" s="111">
        <v>679</v>
      </c>
      <c r="Q76" s="111">
        <v>561.71428571428578</v>
      </c>
      <c r="R76" s="2"/>
      <c r="S76" s="94">
        <v>586</v>
      </c>
      <c r="T76" s="94">
        <v>286.57142857142844</v>
      </c>
      <c r="U76" s="94">
        <v>679</v>
      </c>
      <c r="V76" s="94">
        <v>-17.642857142857139</v>
      </c>
      <c r="W76" s="88">
        <v>586</v>
      </c>
      <c r="X76" s="93">
        <v>683.97619047619037</v>
      </c>
      <c r="Y76" s="93">
        <v>679</v>
      </c>
      <c r="Z76" s="93">
        <v>1113.1904761904761</v>
      </c>
      <c r="AA76" s="92">
        <v>586</v>
      </c>
      <c r="AB76" s="92">
        <v>2849.4761904761908</v>
      </c>
      <c r="AC76" s="92">
        <v>679</v>
      </c>
      <c r="AD76" s="92">
        <v>20.285714285714292</v>
      </c>
    </row>
    <row r="77" spans="1:30" s="5" customFormat="1" x14ac:dyDescent="0.2">
      <c r="A77" s="98">
        <v>587</v>
      </c>
      <c r="B77" s="99">
        <v>362.42857142857144</v>
      </c>
      <c r="C77" s="99">
        <v>680</v>
      </c>
      <c r="D77" s="100">
        <v>3.125</v>
      </c>
      <c r="E77" s="106">
        <v>587</v>
      </c>
      <c r="F77" s="107">
        <f t="shared" si="8"/>
        <v>338.35714285714289</v>
      </c>
      <c r="G77" s="107">
        <v>680</v>
      </c>
      <c r="H77" s="108">
        <f t="shared" si="9"/>
        <v>1147.7083333333333</v>
      </c>
      <c r="I77" s="110">
        <v>587</v>
      </c>
      <c r="J77" s="107">
        <f t="shared" si="10"/>
        <v>2463.6904761904761</v>
      </c>
      <c r="K77" s="107">
        <v>680</v>
      </c>
      <c r="L77" s="108">
        <f t="shared" si="11"/>
        <v>7.5892857142857153</v>
      </c>
      <c r="M77" s="3"/>
      <c r="N77" s="112">
        <v>587</v>
      </c>
      <c r="O77" s="111">
        <v>2327.4285714285716</v>
      </c>
      <c r="P77" s="111">
        <v>680</v>
      </c>
      <c r="Q77" s="111">
        <v>567.42857142857144</v>
      </c>
      <c r="R77" s="2"/>
      <c r="S77" s="94">
        <v>587</v>
      </c>
      <c r="T77" s="94">
        <v>362.42857142857144</v>
      </c>
      <c r="U77" s="94">
        <v>680</v>
      </c>
      <c r="V77" s="94">
        <v>3.125</v>
      </c>
      <c r="W77" s="88">
        <v>587</v>
      </c>
      <c r="X77" s="93">
        <v>700.78571428571433</v>
      </c>
      <c r="Y77" s="93">
        <v>680</v>
      </c>
      <c r="Z77" s="93">
        <v>1150.8333333333333</v>
      </c>
      <c r="AA77" s="92">
        <v>587</v>
      </c>
      <c r="AB77" s="92">
        <v>2826.1190476190477</v>
      </c>
      <c r="AC77" s="92">
        <v>680</v>
      </c>
      <c r="AD77" s="92">
        <v>10.714285714285715</v>
      </c>
    </row>
    <row r="78" spans="1:30" s="5" customFormat="1" x14ac:dyDescent="0.2">
      <c r="A78" s="98">
        <v>588</v>
      </c>
      <c r="B78" s="99">
        <v>323.57142857142856</v>
      </c>
      <c r="C78" s="99">
        <v>681</v>
      </c>
      <c r="D78" s="100">
        <v>-1.625</v>
      </c>
      <c r="E78" s="106">
        <v>588</v>
      </c>
      <c r="F78" s="107">
        <f t="shared" si="8"/>
        <v>331.14285714285711</v>
      </c>
      <c r="G78" s="107">
        <v>681</v>
      </c>
      <c r="H78" s="108">
        <f t="shared" si="9"/>
        <v>877.45833333333337</v>
      </c>
      <c r="I78" s="110">
        <v>588</v>
      </c>
      <c r="J78" s="107">
        <f t="shared" si="10"/>
        <v>2270.8095238095239</v>
      </c>
      <c r="K78" s="107">
        <v>681</v>
      </c>
      <c r="L78" s="108">
        <f t="shared" si="11"/>
        <v>21.482142857142854</v>
      </c>
      <c r="M78" s="3"/>
      <c r="N78" s="111">
        <v>588</v>
      </c>
      <c r="O78" s="111">
        <v>2186</v>
      </c>
      <c r="P78" s="111">
        <v>681</v>
      </c>
      <c r="Q78" s="111">
        <v>549.28571428571433</v>
      </c>
      <c r="R78" s="2"/>
      <c r="S78" s="94">
        <v>588</v>
      </c>
      <c r="T78" s="94">
        <v>323.57142857142856</v>
      </c>
      <c r="U78" s="94">
        <v>681</v>
      </c>
      <c r="V78" s="94">
        <v>-1.625</v>
      </c>
      <c r="W78" s="88">
        <v>588</v>
      </c>
      <c r="X78" s="93">
        <v>654.71428571428567</v>
      </c>
      <c r="Y78" s="93">
        <v>681</v>
      </c>
      <c r="Z78" s="93">
        <v>875.83333333333337</v>
      </c>
      <c r="AA78" s="92">
        <v>588</v>
      </c>
      <c r="AB78" s="92">
        <v>2594.3809523809523</v>
      </c>
      <c r="AC78" s="92">
        <v>681</v>
      </c>
      <c r="AD78" s="92">
        <v>19.857142857142854</v>
      </c>
    </row>
    <row r="79" spans="1:30" s="5" customFormat="1" x14ac:dyDescent="0.2">
      <c r="A79" s="98">
        <v>589</v>
      </c>
      <c r="B79" s="99">
        <v>330.42857142857133</v>
      </c>
      <c r="C79" s="99">
        <v>682</v>
      </c>
      <c r="D79" s="100">
        <v>4.0535714285714306</v>
      </c>
      <c r="E79" s="106">
        <v>589</v>
      </c>
      <c r="F79" s="107">
        <f t="shared" si="8"/>
        <v>413.90476190476193</v>
      </c>
      <c r="G79" s="107">
        <v>682</v>
      </c>
      <c r="H79" s="108">
        <f t="shared" si="9"/>
        <v>829.04166666666663</v>
      </c>
      <c r="I79" s="110">
        <v>589</v>
      </c>
      <c r="J79" s="107">
        <f t="shared" si="10"/>
        <v>2239.9047619047624</v>
      </c>
      <c r="K79" s="107">
        <v>682</v>
      </c>
      <c r="L79" s="108">
        <f t="shared" si="11"/>
        <v>-11.053571428571431</v>
      </c>
      <c r="M79" s="3"/>
      <c r="N79" s="112">
        <v>589</v>
      </c>
      <c r="O79" s="111">
        <v>2336.4285714285716</v>
      </c>
      <c r="P79" s="111">
        <v>682</v>
      </c>
      <c r="Q79" s="111">
        <v>445.42857142857144</v>
      </c>
      <c r="R79" s="2"/>
      <c r="S79" s="94">
        <v>589</v>
      </c>
      <c r="T79" s="94">
        <v>330.42857142857133</v>
      </c>
      <c r="U79" s="94">
        <v>682</v>
      </c>
      <c r="V79" s="94">
        <v>4.0535714285714306</v>
      </c>
      <c r="W79" s="88">
        <v>589</v>
      </c>
      <c r="X79" s="93">
        <v>744.33333333333326</v>
      </c>
      <c r="Y79" s="93">
        <v>682</v>
      </c>
      <c r="Z79" s="93">
        <v>833.09523809523807</v>
      </c>
      <c r="AA79" s="92">
        <v>589</v>
      </c>
      <c r="AB79" s="92">
        <v>2570.3333333333335</v>
      </c>
      <c r="AC79" s="92">
        <v>682</v>
      </c>
      <c r="AD79" s="92">
        <v>-7</v>
      </c>
    </row>
    <row r="80" spans="1:30" s="5" customFormat="1" x14ac:dyDescent="0.2">
      <c r="A80" s="98">
        <v>590</v>
      </c>
      <c r="B80" s="99">
        <v>373.71428571428578</v>
      </c>
      <c r="C80" s="99">
        <v>683</v>
      </c>
      <c r="D80" s="100">
        <v>1.125</v>
      </c>
      <c r="E80" s="106">
        <v>590</v>
      </c>
      <c r="F80" s="107">
        <f t="shared" si="8"/>
        <v>335.76190476190459</v>
      </c>
      <c r="G80" s="107">
        <v>683</v>
      </c>
      <c r="H80" s="108">
        <f t="shared" si="9"/>
        <v>894.04166666666663</v>
      </c>
      <c r="I80" s="110">
        <v>590</v>
      </c>
      <c r="J80" s="107">
        <f t="shared" si="10"/>
        <v>2343.261904761905</v>
      </c>
      <c r="K80" s="107">
        <v>683</v>
      </c>
      <c r="L80" s="108">
        <f t="shared" si="11"/>
        <v>42.589285714285708</v>
      </c>
      <c r="M80" s="3"/>
      <c r="N80" s="111">
        <v>590</v>
      </c>
      <c r="O80" s="111">
        <v>2354.4285714285716</v>
      </c>
      <c r="P80" s="111">
        <v>683</v>
      </c>
      <c r="Q80" s="111">
        <v>540.14285714285711</v>
      </c>
      <c r="R80" s="2"/>
      <c r="S80" s="94">
        <v>590</v>
      </c>
      <c r="T80" s="94">
        <v>373.71428571428578</v>
      </c>
      <c r="U80" s="94">
        <v>683</v>
      </c>
      <c r="V80" s="94">
        <v>1.125</v>
      </c>
      <c r="W80" s="88">
        <v>590</v>
      </c>
      <c r="X80" s="93">
        <v>709.47619047619037</v>
      </c>
      <c r="Y80" s="93">
        <v>683</v>
      </c>
      <c r="Z80" s="93">
        <v>895.16666666666663</v>
      </c>
      <c r="AA80" s="92">
        <v>590</v>
      </c>
      <c r="AB80" s="92">
        <v>2716.9761904761908</v>
      </c>
      <c r="AC80" s="92">
        <v>683</v>
      </c>
      <c r="AD80" s="92">
        <v>43.714285714285708</v>
      </c>
    </row>
    <row r="81" spans="1:30" s="5" customFormat="1" x14ac:dyDescent="0.2">
      <c r="A81" s="98">
        <v>591</v>
      </c>
      <c r="B81" s="99">
        <v>293.57142857142867</v>
      </c>
      <c r="C81" s="99">
        <v>684</v>
      </c>
      <c r="D81" s="100">
        <v>0.4107142857142847</v>
      </c>
      <c r="E81" s="106">
        <v>591</v>
      </c>
      <c r="F81" s="107">
        <f t="shared" si="8"/>
        <v>346.26190476190459</v>
      </c>
      <c r="G81" s="107">
        <v>684</v>
      </c>
      <c r="H81" s="108">
        <f t="shared" si="9"/>
        <v>898.70833333333337</v>
      </c>
      <c r="I81" s="110">
        <v>591</v>
      </c>
      <c r="J81" s="107">
        <f t="shared" si="10"/>
        <v>1947.4285714285713</v>
      </c>
      <c r="K81" s="107">
        <v>684</v>
      </c>
      <c r="L81" s="108">
        <f t="shared" si="11"/>
        <v>3.1607142857142847</v>
      </c>
      <c r="M81" s="3"/>
      <c r="N81" s="112">
        <v>591</v>
      </c>
      <c r="O81" s="111">
        <v>2397.2857142857142</v>
      </c>
      <c r="P81" s="111">
        <v>684</v>
      </c>
      <c r="Q81" s="111">
        <v>458.71428571428572</v>
      </c>
      <c r="R81" s="2"/>
      <c r="S81" s="94">
        <v>591</v>
      </c>
      <c r="T81" s="94">
        <v>293.57142857142867</v>
      </c>
      <c r="U81" s="94">
        <v>684</v>
      </c>
      <c r="V81" s="94">
        <v>0.4107142857142847</v>
      </c>
      <c r="W81" s="88">
        <v>591</v>
      </c>
      <c r="X81" s="93">
        <v>639.83333333333326</v>
      </c>
      <c r="Y81" s="93">
        <v>684</v>
      </c>
      <c r="Z81" s="93">
        <v>899.11904761904771</v>
      </c>
      <c r="AA81" s="92">
        <v>591</v>
      </c>
      <c r="AB81" s="92">
        <v>2241</v>
      </c>
      <c r="AC81" s="92">
        <v>684</v>
      </c>
      <c r="AD81" s="92">
        <v>3.5714285714285694</v>
      </c>
    </row>
    <row r="82" spans="1:30" s="5" customFormat="1" x14ac:dyDescent="0.2">
      <c r="A82" s="98">
        <v>592</v>
      </c>
      <c r="B82" s="99">
        <v>317.42857142857156</v>
      </c>
      <c r="C82" s="99">
        <v>685</v>
      </c>
      <c r="D82" s="100">
        <v>24.482142857142861</v>
      </c>
      <c r="E82" s="106">
        <v>592</v>
      </c>
      <c r="F82" s="107">
        <f t="shared" si="8"/>
        <v>440.80952380952385</v>
      </c>
      <c r="G82" s="107">
        <v>685</v>
      </c>
      <c r="H82" s="108">
        <f t="shared" si="9"/>
        <v>738.875</v>
      </c>
      <c r="I82" s="110">
        <v>592</v>
      </c>
      <c r="J82" s="107">
        <f t="shared" si="10"/>
        <v>1882.4761904761908</v>
      </c>
      <c r="K82" s="107">
        <v>685</v>
      </c>
      <c r="L82" s="108">
        <f t="shared" si="11"/>
        <v>-40.910714285714285</v>
      </c>
      <c r="M82" s="3"/>
      <c r="N82" s="111">
        <v>592</v>
      </c>
      <c r="O82" s="111">
        <v>2260</v>
      </c>
      <c r="P82" s="111">
        <v>685</v>
      </c>
      <c r="Q82" s="111">
        <v>468.85714285714289</v>
      </c>
      <c r="R82" s="2"/>
      <c r="S82" s="94">
        <v>592</v>
      </c>
      <c r="T82" s="94">
        <v>317.42857142857156</v>
      </c>
      <c r="U82" s="94">
        <v>685</v>
      </c>
      <c r="V82" s="94">
        <v>24.482142857142861</v>
      </c>
      <c r="W82" s="88">
        <v>592</v>
      </c>
      <c r="X82" s="93">
        <v>758.23809523809541</v>
      </c>
      <c r="Y82" s="93">
        <v>685</v>
      </c>
      <c r="Z82" s="93">
        <v>763.35714285714289</v>
      </c>
      <c r="AA82" s="92">
        <v>592</v>
      </c>
      <c r="AB82" s="92">
        <v>2199.9047619047624</v>
      </c>
      <c r="AC82" s="92">
        <v>685</v>
      </c>
      <c r="AD82" s="92">
        <v>-16.428571428571423</v>
      </c>
    </row>
    <row r="83" spans="1:30" s="5" customFormat="1" x14ac:dyDescent="0.2">
      <c r="A83" s="98">
        <v>593</v>
      </c>
      <c r="B83" s="99">
        <v>326.42857142857133</v>
      </c>
      <c r="C83" s="99">
        <v>686</v>
      </c>
      <c r="D83" s="100">
        <v>-8.9642857142857153</v>
      </c>
      <c r="E83" s="106">
        <v>593</v>
      </c>
      <c r="F83" s="107">
        <f t="shared" si="8"/>
        <v>464.90476190476193</v>
      </c>
      <c r="G83" s="107">
        <v>686</v>
      </c>
      <c r="H83" s="108">
        <f t="shared" si="9"/>
        <v>900.91666666666663</v>
      </c>
      <c r="I83" s="110">
        <v>593</v>
      </c>
      <c r="J83" s="107">
        <f t="shared" si="10"/>
        <v>1896.7380952380952</v>
      </c>
      <c r="K83" s="107">
        <v>686</v>
      </c>
      <c r="L83" s="108">
        <f t="shared" si="11"/>
        <v>20.821428571428569</v>
      </c>
      <c r="M83" s="3"/>
      <c r="N83" s="112">
        <v>593</v>
      </c>
      <c r="O83" s="111">
        <v>2245.2857142857142</v>
      </c>
      <c r="P83" s="111">
        <v>686</v>
      </c>
      <c r="Q83" s="111">
        <v>406.85714285714283</v>
      </c>
      <c r="R83" s="2"/>
      <c r="S83" s="94">
        <v>593</v>
      </c>
      <c r="T83" s="94">
        <v>326.42857142857133</v>
      </c>
      <c r="U83" s="94">
        <v>686</v>
      </c>
      <c r="V83" s="94">
        <v>-8.9642857142857153</v>
      </c>
      <c r="W83" s="88">
        <v>593</v>
      </c>
      <c r="X83" s="93">
        <v>791.33333333333326</v>
      </c>
      <c r="Y83" s="93">
        <v>686</v>
      </c>
      <c r="Z83" s="93">
        <v>891.95238095238096</v>
      </c>
      <c r="AA83" s="92">
        <v>593</v>
      </c>
      <c r="AB83" s="92">
        <v>2223.1666666666665</v>
      </c>
      <c r="AC83" s="92">
        <v>686</v>
      </c>
      <c r="AD83" s="92">
        <v>11.857142857142854</v>
      </c>
    </row>
    <row r="84" spans="1:30" s="5" customFormat="1" x14ac:dyDescent="0.2">
      <c r="A84" s="98">
        <v>594</v>
      </c>
      <c r="B84" s="99">
        <v>362.42857142857156</v>
      </c>
      <c r="C84" s="99">
        <v>687</v>
      </c>
      <c r="D84" s="100">
        <v>-18.071428571428569</v>
      </c>
      <c r="E84" s="106">
        <v>594</v>
      </c>
      <c r="F84" s="107">
        <f t="shared" si="8"/>
        <v>416.28571428571422</v>
      </c>
      <c r="G84" s="107">
        <v>687</v>
      </c>
      <c r="H84" s="108">
        <f t="shared" si="9"/>
        <v>778.66666666666663</v>
      </c>
      <c r="I84" s="110">
        <v>594</v>
      </c>
      <c r="J84" s="107">
        <f t="shared" si="10"/>
        <v>1757.9523809523807</v>
      </c>
      <c r="K84" s="107">
        <v>687</v>
      </c>
      <c r="L84" s="108">
        <f t="shared" si="11"/>
        <v>-2.0714285714285694</v>
      </c>
      <c r="M84" s="3"/>
      <c r="N84" s="111">
        <v>594</v>
      </c>
      <c r="O84" s="111">
        <v>2363.1428571428573</v>
      </c>
      <c r="P84" s="111">
        <v>687</v>
      </c>
      <c r="Q84" s="111">
        <v>473.71428571428578</v>
      </c>
      <c r="R84" s="2"/>
      <c r="S84" s="94">
        <v>594</v>
      </c>
      <c r="T84" s="94">
        <v>362.42857142857156</v>
      </c>
      <c r="U84" s="94">
        <v>687</v>
      </c>
      <c r="V84" s="94">
        <v>-18.071428571428569</v>
      </c>
      <c r="W84" s="88">
        <v>594</v>
      </c>
      <c r="X84" s="93">
        <v>778.71428571428578</v>
      </c>
      <c r="Y84" s="93">
        <v>687</v>
      </c>
      <c r="Z84" s="93">
        <v>760.59523809523807</v>
      </c>
      <c r="AA84" s="92">
        <v>594</v>
      </c>
      <c r="AB84" s="92">
        <v>2120.3809523809523</v>
      </c>
      <c r="AC84" s="92">
        <v>687</v>
      </c>
      <c r="AD84" s="92">
        <v>-20.142857142857139</v>
      </c>
    </row>
    <row r="85" spans="1:30" s="5" customFormat="1" x14ac:dyDescent="0.2">
      <c r="A85" s="98">
        <v>595</v>
      </c>
      <c r="B85" s="99">
        <v>278.85714285714289</v>
      </c>
      <c r="C85" s="99">
        <v>688</v>
      </c>
      <c r="D85" s="100">
        <v>1.5178571428571459</v>
      </c>
      <c r="E85" s="106">
        <v>595</v>
      </c>
      <c r="F85" s="107">
        <f t="shared" si="8"/>
        <v>740.95238095238074</v>
      </c>
      <c r="G85" s="107">
        <v>688</v>
      </c>
      <c r="H85" s="108">
        <f t="shared" si="9"/>
        <v>840.125</v>
      </c>
      <c r="I85" s="110">
        <v>595</v>
      </c>
      <c r="J85" s="107">
        <f t="shared" si="10"/>
        <v>1878.785714285714</v>
      </c>
      <c r="K85" s="107">
        <v>688</v>
      </c>
      <c r="L85" s="108">
        <f t="shared" si="11"/>
        <v>-7.2321428571428541</v>
      </c>
      <c r="M85" s="3"/>
      <c r="N85" s="112">
        <v>595</v>
      </c>
      <c r="O85" s="111">
        <v>2551.1428571428569</v>
      </c>
      <c r="P85" s="111">
        <v>688</v>
      </c>
      <c r="Q85" s="111">
        <v>523.71428571428567</v>
      </c>
      <c r="R85" s="2"/>
      <c r="S85" s="94">
        <v>595</v>
      </c>
      <c r="T85" s="94">
        <v>278.85714285714289</v>
      </c>
      <c r="U85" s="94">
        <v>688</v>
      </c>
      <c r="V85" s="94">
        <v>1.5178571428571459</v>
      </c>
      <c r="W85" s="88">
        <v>595</v>
      </c>
      <c r="X85" s="93">
        <v>1019.8095238095236</v>
      </c>
      <c r="Y85" s="93">
        <v>688</v>
      </c>
      <c r="Z85" s="93">
        <v>841.64285714285711</v>
      </c>
      <c r="AA85" s="92">
        <v>595</v>
      </c>
      <c r="AB85" s="92">
        <v>2157.6428571428569</v>
      </c>
      <c r="AC85" s="92">
        <v>688</v>
      </c>
      <c r="AD85" s="92">
        <v>-5.7142857142857082</v>
      </c>
    </row>
    <row r="86" spans="1:30" s="5" customFormat="1" x14ac:dyDescent="0.2">
      <c r="A86" s="98">
        <v>596</v>
      </c>
      <c r="B86" s="99">
        <v>146.71428571428555</v>
      </c>
      <c r="C86" s="99">
        <v>689</v>
      </c>
      <c r="D86" s="100">
        <v>27.446428571428569</v>
      </c>
      <c r="E86" s="106">
        <v>596</v>
      </c>
      <c r="F86" s="107">
        <f t="shared" si="8"/>
        <v>806.54761904761904</v>
      </c>
      <c r="G86" s="107">
        <v>689</v>
      </c>
      <c r="H86" s="108">
        <f t="shared" si="9"/>
        <v>766.79166666666663</v>
      </c>
      <c r="I86" s="110">
        <v>596</v>
      </c>
      <c r="J86" s="107">
        <f t="shared" si="10"/>
        <v>1810.5476190476193</v>
      </c>
      <c r="K86" s="107">
        <v>689</v>
      </c>
      <c r="L86" s="108">
        <f t="shared" si="11"/>
        <v>-15.017857142857146</v>
      </c>
      <c r="M86" s="3"/>
      <c r="N86" s="111">
        <v>596</v>
      </c>
      <c r="O86" s="111">
        <v>2597.5714285714284</v>
      </c>
      <c r="P86" s="111">
        <v>689</v>
      </c>
      <c r="Q86" s="111">
        <v>447.14285714285711</v>
      </c>
      <c r="R86" s="2"/>
      <c r="S86" s="94">
        <v>596</v>
      </c>
      <c r="T86" s="94">
        <v>146.71428571428555</v>
      </c>
      <c r="U86" s="94">
        <v>689</v>
      </c>
      <c r="V86" s="94">
        <v>27.446428571428569</v>
      </c>
      <c r="W86" s="88">
        <v>596</v>
      </c>
      <c r="X86" s="93">
        <v>953.26190476190459</v>
      </c>
      <c r="Y86" s="93">
        <v>689</v>
      </c>
      <c r="Z86" s="93">
        <v>794.23809523809518</v>
      </c>
      <c r="AA86" s="92">
        <v>596</v>
      </c>
      <c r="AB86" s="92">
        <v>1957.2619047619048</v>
      </c>
      <c r="AC86" s="92">
        <v>689</v>
      </c>
      <c r="AD86" s="92">
        <v>12.428571428571423</v>
      </c>
    </row>
    <row r="87" spans="1:30" s="5" customFormat="1" x14ac:dyDescent="0.2">
      <c r="A87" s="98">
        <v>597</v>
      </c>
      <c r="B87" s="99">
        <v>252.42857142857156</v>
      </c>
      <c r="C87" s="99">
        <v>690</v>
      </c>
      <c r="D87" s="100">
        <v>8.25</v>
      </c>
      <c r="E87" s="106">
        <v>597</v>
      </c>
      <c r="F87" s="107">
        <f t="shared" si="8"/>
        <v>727.64285714285711</v>
      </c>
      <c r="G87" s="107">
        <v>690</v>
      </c>
      <c r="H87" s="108">
        <f t="shared" si="9"/>
        <v>735.91666666666663</v>
      </c>
      <c r="I87" s="110">
        <v>597</v>
      </c>
      <c r="J87" s="107">
        <f t="shared" si="10"/>
        <v>1516.9761904761906</v>
      </c>
      <c r="K87" s="107">
        <v>690</v>
      </c>
      <c r="L87" s="108">
        <f t="shared" si="11"/>
        <v>43.75</v>
      </c>
      <c r="M87" s="3"/>
      <c r="N87" s="112">
        <v>597</v>
      </c>
      <c r="O87" s="111">
        <v>2501.8571428571431</v>
      </c>
      <c r="P87" s="111">
        <v>690</v>
      </c>
      <c r="Q87" s="111">
        <v>427.14285714285717</v>
      </c>
      <c r="R87" s="2"/>
      <c r="S87" s="94">
        <v>597</v>
      </c>
      <c r="T87" s="94">
        <v>252.42857142857156</v>
      </c>
      <c r="U87" s="94">
        <v>690</v>
      </c>
      <c r="V87" s="94">
        <v>8.25</v>
      </c>
      <c r="W87" s="88">
        <v>597</v>
      </c>
      <c r="X87" s="93">
        <v>980.07142857142867</v>
      </c>
      <c r="Y87" s="93">
        <v>690</v>
      </c>
      <c r="Z87" s="93">
        <v>744.16666666666663</v>
      </c>
      <c r="AA87" s="92">
        <v>597</v>
      </c>
      <c r="AB87" s="92">
        <v>1769.4047619047622</v>
      </c>
      <c r="AC87" s="92">
        <v>690</v>
      </c>
      <c r="AD87" s="92">
        <v>52</v>
      </c>
    </row>
    <row r="88" spans="1:30" s="5" customFormat="1" x14ac:dyDescent="0.2">
      <c r="A88" s="98">
        <v>598</v>
      </c>
      <c r="B88" s="99">
        <v>192.28571428571433</v>
      </c>
      <c r="C88" s="99">
        <v>691</v>
      </c>
      <c r="D88" s="100">
        <v>23.642857142857142</v>
      </c>
      <c r="E88" s="106">
        <v>598</v>
      </c>
      <c r="F88" s="107">
        <f t="shared" si="8"/>
        <v>802.92857142857133</v>
      </c>
      <c r="G88" s="107">
        <v>691</v>
      </c>
      <c r="H88" s="108">
        <f t="shared" si="9"/>
        <v>712</v>
      </c>
      <c r="I88" s="110">
        <v>598</v>
      </c>
      <c r="J88" s="107">
        <f t="shared" si="10"/>
        <v>1644.261904761905</v>
      </c>
      <c r="K88" s="107">
        <v>691</v>
      </c>
      <c r="L88" s="108">
        <f t="shared" si="11"/>
        <v>2.0714285714285694</v>
      </c>
      <c r="M88" s="3"/>
      <c r="N88" s="111">
        <v>598</v>
      </c>
      <c r="O88" s="111">
        <v>2447.5714285714284</v>
      </c>
      <c r="P88" s="111">
        <v>691</v>
      </c>
      <c r="Q88" s="111">
        <v>460.57142857142861</v>
      </c>
      <c r="R88" s="2"/>
      <c r="S88" s="94">
        <v>598</v>
      </c>
      <c r="T88" s="94">
        <v>192.28571428571433</v>
      </c>
      <c r="U88" s="94">
        <v>691</v>
      </c>
      <c r="V88" s="94">
        <v>23.642857142857142</v>
      </c>
      <c r="W88" s="88">
        <v>598</v>
      </c>
      <c r="X88" s="93">
        <v>995.21428571428567</v>
      </c>
      <c r="Y88" s="93">
        <v>691</v>
      </c>
      <c r="Z88" s="93">
        <v>735.64285714285711</v>
      </c>
      <c r="AA88" s="92">
        <v>598</v>
      </c>
      <c r="AB88" s="92">
        <v>1836.5476190476193</v>
      </c>
      <c r="AC88" s="92">
        <v>691</v>
      </c>
      <c r="AD88" s="92">
        <v>25.714285714285712</v>
      </c>
    </row>
    <row r="89" spans="1:30" s="5" customFormat="1" x14ac:dyDescent="0.2">
      <c r="A89" s="98">
        <v>599</v>
      </c>
      <c r="B89" s="99">
        <v>426</v>
      </c>
      <c r="C89" s="99">
        <v>692</v>
      </c>
      <c r="D89" s="100">
        <v>-15.5</v>
      </c>
      <c r="E89" s="106">
        <v>599</v>
      </c>
      <c r="F89" s="107">
        <f t="shared" si="8"/>
        <v>829.9761904761906</v>
      </c>
      <c r="G89" s="107">
        <v>692</v>
      </c>
      <c r="H89" s="108">
        <f t="shared" si="9"/>
        <v>681.16666666666663</v>
      </c>
      <c r="I89" s="110">
        <v>599</v>
      </c>
      <c r="J89" s="107">
        <f t="shared" si="10"/>
        <v>1409.3095238095236</v>
      </c>
      <c r="K89" s="107">
        <v>692</v>
      </c>
      <c r="L89" s="108">
        <f t="shared" si="11"/>
        <v>4.2142857142857153</v>
      </c>
      <c r="M89" s="3"/>
      <c r="N89" s="112">
        <v>599</v>
      </c>
      <c r="O89" s="111">
        <v>2457.7142857142853</v>
      </c>
      <c r="P89" s="111">
        <v>692</v>
      </c>
      <c r="Q89" s="111">
        <v>354</v>
      </c>
      <c r="R89" s="2"/>
      <c r="S89" s="94">
        <v>599</v>
      </c>
      <c r="T89" s="94">
        <v>426</v>
      </c>
      <c r="U89" s="94">
        <v>692</v>
      </c>
      <c r="V89" s="94">
        <v>-15.5</v>
      </c>
      <c r="W89" s="88">
        <v>599</v>
      </c>
      <c r="X89" s="93">
        <v>1255.9761904761906</v>
      </c>
      <c r="Y89" s="93">
        <v>692</v>
      </c>
      <c r="Z89" s="93">
        <v>665.66666666666663</v>
      </c>
      <c r="AA89" s="92">
        <v>599</v>
      </c>
      <c r="AB89" s="92">
        <v>1835.3095238095236</v>
      </c>
      <c r="AC89" s="92">
        <v>692</v>
      </c>
      <c r="AD89" s="92">
        <v>-11.285714285714285</v>
      </c>
    </row>
    <row r="90" spans="1:30" s="5" customFormat="1" x14ac:dyDescent="0.2">
      <c r="A90" s="98">
        <v>600</v>
      </c>
      <c r="B90" s="99">
        <v>271.14285714285722</v>
      </c>
      <c r="C90" s="99">
        <v>693</v>
      </c>
      <c r="D90" s="100">
        <v>10.25</v>
      </c>
      <c r="E90" s="106">
        <v>600</v>
      </c>
      <c r="F90" s="107">
        <f t="shared" si="8"/>
        <v>639.92857142857133</v>
      </c>
      <c r="G90" s="107">
        <v>693</v>
      </c>
      <c r="H90" s="108">
        <f t="shared" si="9"/>
        <v>690.41666666666663</v>
      </c>
      <c r="I90" s="110">
        <v>600</v>
      </c>
      <c r="J90" s="107">
        <f t="shared" si="10"/>
        <v>1458.2619047619046</v>
      </c>
      <c r="K90" s="107">
        <v>693</v>
      </c>
      <c r="L90" s="108">
        <f t="shared" si="11"/>
        <v>-13.535714285714285</v>
      </c>
      <c r="M90" s="3"/>
      <c r="N90" s="111">
        <v>600</v>
      </c>
      <c r="O90" s="111">
        <v>2372.7142857142858</v>
      </c>
      <c r="P90" s="111">
        <v>693</v>
      </c>
      <c r="Q90" s="111">
        <v>376</v>
      </c>
      <c r="R90" s="2"/>
      <c r="S90" s="94">
        <v>600</v>
      </c>
      <c r="T90" s="94">
        <v>271.14285714285722</v>
      </c>
      <c r="U90" s="94">
        <v>693</v>
      </c>
      <c r="V90" s="94">
        <v>10.25</v>
      </c>
      <c r="W90" s="88">
        <v>600</v>
      </c>
      <c r="X90" s="93">
        <v>911.07142857142856</v>
      </c>
      <c r="Y90" s="93">
        <v>693</v>
      </c>
      <c r="Z90" s="93">
        <v>700.66666666666663</v>
      </c>
      <c r="AA90" s="92">
        <v>600</v>
      </c>
      <c r="AB90" s="92">
        <v>1729.4047619047619</v>
      </c>
      <c r="AC90" s="92">
        <v>693</v>
      </c>
      <c r="AD90" s="92">
        <v>-3.2857142857142847</v>
      </c>
    </row>
    <row r="91" spans="1:30" s="5" customFormat="1" x14ac:dyDescent="0.2">
      <c r="A91" s="98">
        <v>601</v>
      </c>
      <c r="B91" s="99">
        <v>230.57142857142856</v>
      </c>
      <c r="C91" s="99">
        <v>694</v>
      </c>
      <c r="D91" s="100">
        <v>-16.767857142857139</v>
      </c>
      <c r="E91" s="106">
        <v>601</v>
      </c>
      <c r="F91" s="107">
        <f t="shared" si="8"/>
        <v>825.64285714285722</v>
      </c>
      <c r="G91" s="107">
        <v>694</v>
      </c>
      <c r="H91" s="108">
        <f t="shared" si="9"/>
        <v>753.125</v>
      </c>
      <c r="I91" s="110">
        <v>601</v>
      </c>
      <c r="J91" s="107">
        <f t="shared" si="10"/>
        <v>1380.1428571428573</v>
      </c>
      <c r="K91" s="107">
        <v>694</v>
      </c>
      <c r="L91" s="108">
        <f t="shared" si="11"/>
        <v>-6.375</v>
      </c>
      <c r="M91" s="3"/>
      <c r="N91" s="112">
        <v>601</v>
      </c>
      <c r="O91" s="111">
        <v>2527.2857142857142</v>
      </c>
      <c r="P91" s="111">
        <v>694</v>
      </c>
      <c r="Q91" s="111">
        <v>341.71428571428567</v>
      </c>
      <c r="R91" s="2"/>
      <c r="S91" s="94">
        <v>601</v>
      </c>
      <c r="T91" s="94">
        <v>230.57142857142856</v>
      </c>
      <c r="U91" s="94">
        <v>694</v>
      </c>
      <c r="V91" s="94">
        <v>-16.767857142857139</v>
      </c>
      <c r="W91" s="88">
        <v>601</v>
      </c>
      <c r="X91" s="93">
        <v>1056.2142857142858</v>
      </c>
      <c r="Y91" s="93">
        <v>694</v>
      </c>
      <c r="Z91" s="93">
        <v>736.35714285714289</v>
      </c>
      <c r="AA91" s="92">
        <v>601</v>
      </c>
      <c r="AB91" s="92">
        <v>1610.7142857142858</v>
      </c>
      <c r="AC91" s="92">
        <v>694</v>
      </c>
      <c r="AD91" s="92">
        <v>-23.142857142857139</v>
      </c>
    </row>
    <row r="92" spans="1:30" s="5" customFormat="1" x14ac:dyDescent="0.2">
      <c r="A92" s="98">
        <v>602</v>
      </c>
      <c r="B92" s="99">
        <v>198.42857142857144</v>
      </c>
      <c r="C92" s="99">
        <v>695</v>
      </c>
      <c r="D92" s="100">
        <v>-61.160714285714292</v>
      </c>
      <c r="E92" s="106">
        <v>602</v>
      </c>
      <c r="F92" s="107">
        <f t="shared" si="8"/>
        <v>910.80952380952351</v>
      </c>
      <c r="G92" s="107">
        <v>695</v>
      </c>
      <c r="H92" s="108">
        <f t="shared" si="9"/>
        <v>815.54166666666663</v>
      </c>
      <c r="I92" s="110">
        <v>602</v>
      </c>
      <c r="J92" s="107">
        <f t="shared" si="10"/>
        <v>1335.1428571428569</v>
      </c>
      <c r="K92" s="107">
        <v>695</v>
      </c>
      <c r="L92" s="108">
        <f t="shared" si="11"/>
        <v>21.160714285714285</v>
      </c>
      <c r="M92" s="3"/>
      <c r="N92" s="111">
        <v>602</v>
      </c>
      <c r="O92" s="111">
        <v>2492.2857142857142</v>
      </c>
      <c r="P92" s="111">
        <v>695</v>
      </c>
      <c r="Q92" s="111">
        <v>400</v>
      </c>
      <c r="R92" s="2"/>
      <c r="S92" s="94">
        <v>602</v>
      </c>
      <c r="T92" s="94">
        <v>198.42857142857144</v>
      </c>
      <c r="U92" s="94">
        <v>695</v>
      </c>
      <c r="V92" s="94">
        <v>-61.160714285714292</v>
      </c>
      <c r="W92" s="88">
        <v>602</v>
      </c>
      <c r="X92" s="93">
        <v>1109.238095238095</v>
      </c>
      <c r="Y92" s="93">
        <v>695</v>
      </c>
      <c r="Z92" s="93">
        <v>754.38095238095229</v>
      </c>
      <c r="AA92" s="92">
        <v>602</v>
      </c>
      <c r="AB92" s="92">
        <v>1533.5714285714284</v>
      </c>
      <c r="AC92" s="92">
        <v>695</v>
      </c>
      <c r="AD92" s="92">
        <v>-40.000000000000007</v>
      </c>
    </row>
    <row r="93" spans="1:30" s="5" customFormat="1" x14ac:dyDescent="0.2">
      <c r="A93" s="98">
        <v>603</v>
      </c>
      <c r="B93" s="99">
        <v>240</v>
      </c>
      <c r="C93" s="99">
        <v>696</v>
      </c>
      <c r="D93" s="100">
        <v>17.375</v>
      </c>
      <c r="E93" s="106">
        <v>603</v>
      </c>
      <c r="F93" s="107">
        <f t="shared" si="8"/>
        <v>744.35714285714289</v>
      </c>
      <c r="G93" s="107">
        <v>696</v>
      </c>
      <c r="H93" s="108">
        <f t="shared" si="9"/>
        <v>742.125</v>
      </c>
      <c r="I93" s="110">
        <v>603</v>
      </c>
      <c r="J93" s="107">
        <f t="shared" si="10"/>
        <v>1141.5238095238094</v>
      </c>
      <c r="K93" s="107">
        <v>696</v>
      </c>
      <c r="L93" s="108">
        <f t="shared" si="11"/>
        <v>36.482142857142861</v>
      </c>
      <c r="M93" s="3"/>
      <c r="N93" s="112">
        <v>603</v>
      </c>
      <c r="O93" s="111">
        <v>2469.7142857142853</v>
      </c>
      <c r="P93" s="111">
        <v>696</v>
      </c>
      <c r="Q93" s="111">
        <v>316.71428571428572</v>
      </c>
      <c r="R93" s="2"/>
      <c r="S93" s="94">
        <v>603</v>
      </c>
      <c r="T93" s="94">
        <v>240</v>
      </c>
      <c r="U93" s="94">
        <v>696</v>
      </c>
      <c r="V93" s="94">
        <v>17.375</v>
      </c>
      <c r="W93" s="88">
        <v>603</v>
      </c>
      <c r="X93" s="93">
        <v>984.35714285714289</v>
      </c>
      <c r="Y93" s="93">
        <v>696</v>
      </c>
      <c r="Z93" s="93">
        <v>759.5</v>
      </c>
      <c r="AA93" s="92">
        <v>603</v>
      </c>
      <c r="AB93" s="92">
        <v>1381.5238095238094</v>
      </c>
      <c r="AC93" s="92">
        <v>696</v>
      </c>
      <c r="AD93" s="92">
        <v>53.857142857142861</v>
      </c>
    </row>
    <row r="94" spans="1:30" s="5" customFormat="1" x14ac:dyDescent="0.2">
      <c r="A94" s="98">
        <v>604</v>
      </c>
      <c r="B94" s="99">
        <v>375.85714285714289</v>
      </c>
      <c r="C94" s="99">
        <v>697</v>
      </c>
      <c r="D94" s="100">
        <v>40.821428571428569</v>
      </c>
      <c r="E94" s="106">
        <v>604</v>
      </c>
      <c r="F94" s="107">
        <f t="shared" si="8"/>
        <v>868.83333333333326</v>
      </c>
      <c r="G94" s="107">
        <v>697</v>
      </c>
      <c r="H94" s="108">
        <f t="shared" si="9"/>
        <v>656.41666666666663</v>
      </c>
      <c r="I94" s="110">
        <v>604</v>
      </c>
      <c r="J94" s="107">
        <f t="shared" si="10"/>
        <v>1301.3333333333335</v>
      </c>
      <c r="K94" s="107">
        <v>697</v>
      </c>
      <c r="L94" s="108">
        <f t="shared" si="11"/>
        <v>20.035714285714292</v>
      </c>
      <c r="M94" s="3"/>
      <c r="N94" s="111">
        <v>604</v>
      </c>
      <c r="O94" s="111">
        <v>2554.1428571428569</v>
      </c>
      <c r="P94" s="111">
        <v>697</v>
      </c>
      <c r="Q94" s="111">
        <v>416.85714285714283</v>
      </c>
      <c r="R94" s="2"/>
      <c r="S94" s="94">
        <v>604</v>
      </c>
      <c r="T94" s="94">
        <v>375.85714285714289</v>
      </c>
      <c r="U94" s="94">
        <v>697</v>
      </c>
      <c r="V94" s="94">
        <v>40.821428571428569</v>
      </c>
      <c r="W94" s="88">
        <v>604</v>
      </c>
      <c r="X94" s="93">
        <v>1244.6904761904761</v>
      </c>
      <c r="Y94" s="93">
        <v>697</v>
      </c>
      <c r="Z94" s="93">
        <v>697.23809523809518</v>
      </c>
      <c r="AA94" s="92">
        <v>604</v>
      </c>
      <c r="AB94" s="92">
        <v>1677.1904761904764</v>
      </c>
      <c r="AC94" s="92">
        <v>697</v>
      </c>
      <c r="AD94" s="92">
        <v>60.857142857142861</v>
      </c>
    </row>
    <row r="95" spans="1:30" s="5" customFormat="1" x14ac:dyDescent="0.2">
      <c r="A95" s="98">
        <v>605</v>
      </c>
      <c r="B95" s="99">
        <v>121</v>
      </c>
      <c r="C95" s="99">
        <v>698</v>
      </c>
      <c r="D95" s="100">
        <v>-4.6785714285714306</v>
      </c>
      <c r="E95" s="106">
        <v>605</v>
      </c>
      <c r="F95" s="107">
        <f t="shared" si="8"/>
        <v>780.64285714285711</v>
      </c>
      <c r="G95" s="107">
        <v>698</v>
      </c>
      <c r="H95" s="108">
        <f t="shared" si="9"/>
        <v>793.41666666666663</v>
      </c>
      <c r="I95" s="110">
        <v>605</v>
      </c>
      <c r="J95" s="107">
        <f t="shared" si="10"/>
        <v>1223.3095238095236</v>
      </c>
      <c r="K95" s="107">
        <v>698</v>
      </c>
      <c r="L95" s="108">
        <f t="shared" si="11"/>
        <v>7.8214285714285694</v>
      </c>
      <c r="M95" s="3"/>
      <c r="N95" s="112">
        <v>605</v>
      </c>
      <c r="O95" s="111">
        <v>2348.4285714285716</v>
      </c>
      <c r="P95" s="111">
        <v>698</v>
      </c>
      <c r="Q95" s="111">
        <v>350.14285714285711</v>
      </c>
      <c r="R95" s="2"/>
      <c r="S95" s="94">
        <v>605</v>
      </c>
      <c r="T95" s="94">
        <v>121</v>
      </c>
      <c r="U95" s="94">
        <v>698</v>
      </c>
      <c r="V95" s="94">
        <v>-4.6785714285714306</v>
      </c>
      <c r="W95" s="88">
        <v>605</v>
      </c>
      <c r="X95" s="93">
        <v>901.64285714285711</v>
      </c>
      <c r="Y95" s="93">
        <v>698</v>
      </c>
      <c r="Z95" s="93">
        <v>788.73809523809518</v>
      </c>
      <c r="AA95" s="92">
        <v>605</v>
      </c>
      <c r="AB95" s="92">
        <v>1344.3095238095236</v>
      </c>
      <c r="AC95" s="92">
        <v>698</v>
      </c>
      <c r="AD95" s="92">
        <v>3.1428571428571388</v>
      </c>
    </row>
    <row r="96" spans="1:30" s="5" customFormat="1" x14ac:dyDescent="0.2">
      <c r="A96" s="98">
        <v>606</v>
      </c>
      <c r="B96" s="99">
        <v>210.71428571428567</v>
      </c>
      <c r="C96" s="99">
        <v>699</v>
      </c>
      <c r="D96" s="100">
        <v>-4.0178571428571459</v>
      </c>
      <c r="E96" s="106">
        <v>606</v>
      </c>
      <c r="F96" s="107">
        <f t="shared" si="8"/>
        <v>944.83333333333314</v>
      </c>
      <c r="G96" s="107">
        <v>699</v>
      </c>
      <c r="H96" s="108">
        <f t="shared" si="9"/>
        <v>608.375</v>
      </c>
      <c r="I96" s="110">
        <v>606</v>
      </c>
      <c r="J96" s="107">
        <f t="shared" si="10"/>
        <v>1199.5</v>
      </c>
      <c r="K96" s="107">
        <v>699</v>
      </c>
      <c r="L96" s="108">
        <f t="shared" si="11"/>
        <v>11.732142857142854</v>
      </c>
      <c r="M96" s="3"/>
      <c r="N96" s="111">
        <v>606</v>
      </c>
      <c r="O96" s="111">
        <v>2541.4285714285716</v>
      </c>
      <c r="P96" s="111">
        <v>699</v>
      </c>
      <c r="Q96" s="111">
        <v>259</v>
      </c>
      <c r="R96" s="2"/>
      <c r="S96" s="94">
        <v>606</v>
      </c>
      <c r="T96" s="94">
        <v>210.71428571428567</v>
      </c>
      <c r="U96" s="94">
        <v>699</v>
      </c>
      <c r="V96" s="94">
        <v>-4.0178571428571459</v>
      </c>
      <c r="W96" s="88">
        <v>606</v>
      </c>
      <c r="X96" s="93">
        <v>1155.5476190476188</v>
      </c>
      <c r="Y96" s="93">
        <v>699</v>
      </c>
      <c r="Z96" s="93">
        <v>604.35714285714289</v>
      </c>
      <c r="AA96" s="92">
        <v>606</v>
      </c>
      <c r="AB96" s="92">
        <v>1410.2142857142858</v>
      </c>
      <c r="AC96" s="92">
        <v>699</v>
      </c>
      <c r="AD96" s="92">
        <v>7.7142857142857082</v>
      </c>
    </row>
    <row r="97" spans="1:30" s="5" customFormat="1" x14ac:dyDescent="0.2">
      <c r="A97" s="98">
        <v>607</v>
      </c>
      <c r="B97" s="99">
        <v>291.28571428571433</v>
      </c>
      <c r="C97" s="99">
        <v>700</v>
      </c>
      <c r="D97" s="100">
        <v>9.375</v>
      </c>
      <c r="E97" s="106">
        <v>607</v>
      </c>
      <c r="F97" s="107">
        <f t="shared" si="8"/>
        <v>1016.4999999999999</v>
      </c>
      <c r="G97" s="107">
        <v>700</v>
      </c>
      <c r="H97" s="108">
        <f t="shared" si="9"/>
        <v>643.625</v>
      </c>
      <c r="I97" s="110">
        <v>607</v>
      </c>
      <c r="J97" s="107">
        <f t="shared" si="10"/>
        <v>1354.5</v>
      </c>
      <c r="K97" s="107">
        <v>700</v>
      </c>
      <c r="L97" s="108">
        <f t="shared" si="11"/>
        <v>4.3392857142857153</v>
      </c>
      <c r="M97" s="3"/>
      <c r="N97" s="112">
        <v>607</v>
      </c>
      <c r="O97" s="111">
        <v>2453.2857142857142</v>
      </c>
      <c r="P97" s="111">
        <v>700</v>
      </c>
      <c r="Q97" s="111">
        <v>353.57142857142856</v>
      </c>
      <c r="R97" s="2"/>
      <c r="S97" s="94">
        <v>607</v>
      </c>
      <c r="T97" s="94">
        <v>291.28571428571433</v>
      </c>
      <c r="U97" s="94">
        <v>700</v>
      </c>
      <c r="V97" s="94">
        <v>9.375</v>
      </c>
      <c r="W97" s="88">
        <v>607</v>
      </c>
      <c r="X97" s="93">
        <v>1307.7857142857142</v>
      </c>
      <c r="Y97" s="93">
        <v>700</v>
      </c>
      <c r="Z97" s="93">
        <v>653</v>
      </c>
      <c r="AA97" s="92">
        <v>607</v>
      </c>
      <c r="AB97" s="92">
        <v>1645.7857142857142</v>
      </c>
      <c r="AC97" s="92">
        <v>700</v>
      </c>
      <c r="AD97" s="92">
        <v>13.714285714285715</v>
      </c>
    </row>
    <row r="98" spans="1:30" s="5" customFormat="1" x14ac:dyDescent="0.2">
      <c r="A98" s="98">
        <v>608</v>
      </c>
      <c r="B98" s="99">
        <v>376</v>
      </c>
      <c r="C98" s="99"/>
      <c r="D98" s="100"/>
      <c r="E98" s="106">
        <v>608</v>
      </c>
      <c r="F98" s="107">
        <f t="shared" si="8"/>
        <v>967.21428571428578</v>
      </c>
      <c r="G98" s="107"/>
      <c r="H98" s="108"/>
      <c r="I98" s="110">
        <v>608</v>
      </c>
      <c r="J98" s="107">
        <f t="shared" si="10"/>
        <v>938.38095238095229</v>
      </c>
      <c r="K98" s="107"/>
      <c r="L98" s="108"/>
      <c r="M98" s="3"/>
      <c r="N98" s="111">
        <v>608</v>
      </c>
      <c r="O98" s="111">
        <v>2329.7142857142858</v>
      </c>
      <c r="P98" s="111"/>
      <c r="Q98" s="111"/>
      <c r="R98" s="2"/>
      <c r="S98" s="94">
        <v>608</v>
      </c>
      <c r="T98" s="94">
        <v>376</v>
      </c>
      <c r="U98" s="94"/>
      <c r="V98" s="94"/>
      <c r="W98" s="88">
        <v>608</v>
      </c>
      <c r="X98" s="93">
        <v>1343.2142857142858</v>
      </c>
      <c r="Y98" s="93"/>
      <c r="Z98" s="93"/>
      <c r="AA98" s="92">
        <v>608</v>
      </c>
      <c r="AB98" s="92">
        <v>1314.3809523809523</v>
      </c>
      <c r="AC98" s="92"/>
      <c r="AD98" s="92"/>
    </row>
    <row r="99" spans="1:30" s="5" customFormat="1" x14ac:dyDescent="0.2">
      <c r="A99" s="98">
        <v>609</v>
      </c>
      <c r="B99" s="99">
        <v>360.85714285714289</v>
      </c>
      <c r="C99" s="99"/>
      <c r="D99" s="100"/>
      <c r="E99" s="106">
        <v>609</v>
      </c>
      <c r="F99" s="107">
        <f t="shared" si="8"/>
        <v>846.14285714285711</v>
      </c>
      <c r="G99" s="107"/>
      <c r="H99" s="108"/>
      <c r="I99" s="110">
        <v>609</v>
      </c>
      <c r="J99" s="107">
        <f t="shared" si="10"/>
        <v>949.64285714285711</v>
      </c>
      <c r="K99" s="107"/>
      <c r="L99" s="108"/>
      <c r="M99" s="3"/>
      <c r="N99" s="112">
        <v>609</v>
      </c>
      <c r="O99" s="111">
        <v>2602.2857142857142</v>
      </c>
      <c r="P99" s="111"/>
      <c r="Q99" s="111"/>
      <c r="R99" s="2"/>
      <c r="S99" s="94">
        <v>609</v>
      </c>
      <c r="T99" s="94">
        <v>360.85714285714289</v>
      </c>
      <c r="U99" s="94"/>
      <c r="V99" s="94"/>
      <c r="W99" s="88">
        <v>609</v>
      </c>
      <c r="X99" s="93">
        <v>1207</v>
      </c>
      <c r="Y99" s="93"/>
      <c r="Z99" s="93"/>
      <c r="AA99" s="92">
        <v>609</v>
      </c>
      <c r="AB99" s="92">
        <v>1310.5</v>
      </c>
      <c r="AC99" s="92"/>
      <c r="AD99" s="92"/>
    </row>
    <row r="100" spans="1:30" s="5" customFormat="1" x14ac:dyDescent="0.2">
      <c r="A100" s="98">
        <v>610</v>
      </c>
      <c r="B100" s="99">
        <v>251.28571428571428</v>
      </c>
      <c r="C100" s="99"/>
      <c r="D100" s="100"/>
      <c r="E100" s="106">
        <v>610</v>
      </c>
      <c r="F100" s="107">
        <f t="shared" si="8"/>
        <v>881.07142857142867</v>
      </c>
      <c r="G100" s="107"/>
      <c r="H100" s="108"/>
      <c r="I100" s="110">
        <v>610</v>
      </c>
      <c r="J100" s="107">
        <f t="shared" si="10"/>
        <v>930.90476190476193</v>
      </c>
      <c r="K100" s="107"/>
      <c r="L100" s="108"/>
      <c r="M100" s="3"/>
      <c r="N100" s="111">
        <v>610</v>
      </c>
      <c r="O100" s="111">
        <v>2646.5714285714284</v>
      </c>
      <c r="P100" s="111"/>
      <c r="Q100" s="111"/>
      <c r="R100" s="2"/>
      <c r="S100" s="94">
        <v>610</v>
      </c>
      <c r="T100" s="94">
        <v>251.28571428571428</v>
      </c>
      <c r="U100" s="94"/>
      <c r="V100" s="94"/>
      <c r="W100" s="88">
        <v>610</v>
      </c>
      <c r="X100" s="93">
        <v>1132.3571428571429</v>
      </c>
      <c r="Y100" s="93"/>
      <c r="Z100" s="93"/>
      <c r="AA100" s="92">
        <v>610</v>
      </c>
      <c r="AB100" s="92">
        <v>1182.1904761904761</v>
      </c>
      <c r="AC100" s="92"/>
      <c r="AD100" s="92"/>
    </row>
    <row r="101" spans="1:30" s="5" customFormat="1" x14ac:dyDescent="0.2">
      <c r="A101" s="98">
        <v>611</v>
      </c>
      <c r="B101" s="99">
        <v>226.14285714285717</v>
      </c>
      <c r="C101" s="99"/>
      <c r="D101" s="100"/>
      <c r="E101" s="106">
        <v>611</v>
      </c>
      <c r="F101" s="107">
        <f t="shared" si="8"/>
        <v>1098.547619047619</v>
      </c>
      <c r="G101" s="107"/>
      <c r="H101" s="108"/>
      <c r="I101" s="110">
        <v>611</v>
      </c>
      <c r="J101" s="107">
        <f t="shared" si="10"/>
        <v>968.54761904761904</v>
      </c>
      <c r="K101" s="107"/>
      <c r="L101" s="108"/>
      <c r="M101" s="3"/>
      <c r="N101" s="112">
        <v>611</v>
      </c>
      <c r="O101" s="111">
        <v>2560.8571428571427</v>
      </c>
      <c r="P101" s="111"/>
      <c r="Q101" s="111"/>
      <c r="R101" s="2"/>
      <c r="S101" s="94">
        <v>611</v>
      </c>
      <c r="T101" s="94">
        <v>226.14285714285717</v>
      </c>
      <c r="U101" s="94"/>
      <c r="V101" s="94"/>
      <c r="W101" s="88">
        <v>611</v>
      </c>
      <c r="X101" s="93">
        <v>1324.6904761904761</v>
      </c>
      <c r="Y101" s="93"/>
      <c r="Z101" s="93"/>
      <c r="AA101" s="92">
        <v>611</v>
      </c>
      <c r="AB101" s="92">
        <v>1194.6904761904761</v>
      </c>
      <c r="AC101" s="92"/>
      <c r="AD101" s="92"/>
    </row>
    <row r="102" spans="1:30" s="5" customFormat="1" x14ac:dyDescent="0.2">
      <c r="A102" s="98">
        <v>612</v>
      </c>
      <c r="B102" s="99">
        <v>301.57142857142856</v>
      </c>
      <c r="C102" s="99"/>
      <c r="D102" s="100"/>
      <c r="E102" s="106">
        <v>612</v>
      </c>
      <c r="F102" s="107">
        <f t="shared" si="8"/>
        <v>904.2619047619047</v>
      </c>
      <c r="G102" s="107"/>
      <c r="H102" s="108"/>
      <c r="I102" s="110">
        <v>612</v>
      </c>
      <c r="J102" s="107">
        <f t="shared" si="10"/>
        <v>929.42857142857144</v>
      </c>
      <c r="K102" s="107"/>
      <c r="L102" s="108"/>
      <c r="M102" s="3"/>
      <c r="N102" s="111">
        <v>612</v>
      </c>
      <c r="O102" s="111">
        <v>2489.7142857142858</v>
      </c>
      <c r="P102" s="111"/>
      <c r="Q102" s="111"/>
      <c r="R102" s="2"/>
      <c r="S102" s="94">
        <v>612</v>
      </c>
      <c r="T102" s="94">
        <v>301.57142857142856</v>
      </c>
      <c r="U102" s="94"/>
      <c r="V102" s="94"/>
      <c r="W102" s="88">
        <v>612</v>
      </c>
      <c r="X102" s="93">
        <v>1205.8333333333333</v>
      </c>
      <c r="Y102" s="93"/>
      <c r="Z102" s="93"/>
      <c r="AA102" s="92">
        <v>612</v>
      </c>
      <c r="AB102" s="92">
        <v>1231</v>
      </c>
      <c r="AC102" s="92"/>
      <c r="AD102" s="92"/>
    </row>
    <row r="103" spans="1:30" s="5" customFormat="1" x14ac:dyDescent="0.2">
      <c r="A103" s="98">
        <v>613</v>
      </c>
      <c r="B103" s="99">
        <v>430.71428571428572</v>
      </c>
      <c r="C103" s="99"/>
      <c r="D103" s="100"/>
      <c r="E103" s="106">
        <v>613</v>
      </c>
      <c r="F103" s="107">
        <f t="shared" ref="F103:F134" si="12">X103-B103</f>
        <v>764.42857142857133</v>
      </c>
      <c r="G103" s="107"/>
      <c r="H103" s="108"/>
      <c r="I103" s="110">
        <v>613</v>
      </c>
      <c r="J103" s="107">
        <f t="shared" ref="J103:J134" si="13">AB103-B103</f>
        <v>915.26190476190459</v>
      </c>
      <c r="K103" s="107"/>
      <c r="L103" s="108"/>
      <c r="M103" s="3"/>
      <c r="N103" s="112">
        <v>613</v>
      </c>
      <c r="O103" s="111">
        <v>2358.4285714285716</v>
      </c>
      <c r="P103" s="111"/>
      <c r="Q103" s="111"/>
      <c r="R103" s="2"/>
      <c r="S103" s="94">
        <v>613</v>
      </c>
      <c r="T103" s="94">
        <v>430.71428571428572</v>
      </c>
      <c r="U103" s="94"/>
      <c r="V103" s="94"/>
      <c r="W103" s="88">
        <v>613</v>
      </c>
      <c r="X103" s="93">
        <v>1195.1428571428571</v>
      </c>
      <c r="Y103" s="93"/>
      <c r="Z103" s="93"/>
      <c r="AA103" s="92">
        <v>613</v>
      </c>
      <c r="AB103" s="92">
        <v>1345.9761904761904</v>
      </c>
      <c r="AC103" s="92"/>
      <c r="AD103" s="92"/>
    </row>
    <row r="104" spans="1:30" s="5" customFormat="1" x14ac:dyDescent="0.2">
      <c r="A104" s="98">
        <v>614</v>
      </c>
      <c r="B104" s="99">
        <v>204.42857142857144</v>
      </c>
      <c r="C104" s="99"/>
      <c r="D104" s="100"/>
      <c r="E104" s="106">
        <v>614</v>
      </c>
      <c r="F104" s="107">
        <f t="shared" si="12"/>
        <v>875.07142857142856</v>
      </c>
      <c r="G104" s="107"/>
      <c r="H104" s="108"/>
      <c r="I104" s="110">
        <v>614</v>
      </c>
      <c r="J104" s="107">
        <f t="shared" si="13"/>
        <v>834.40476190476181</v>
      </c>
      <c r="K104" s="107"/>
      <c r="L104" s="108"/>
      <c r="M104" s="3"/>
      <c r="N104" s="111">
        <v>614</v>
      </c>
      <c r="O104" s="111">
        <v>2409.2857142857142</v>
      </c>
      <c r="P104" s="111"/>
      <c r="Q104" s="111"/>
      <c r="R104" s="2"/>
      <c r="S104" s="94">
        <v>614</v>
      </c>
      <c r="T104" s="94">
        <v>204.42857142857144</v>
      </c>
      <c r="U104" s="94"/>
      <c r="V104" s="94"/>
      <c r="W104" s="88">
        <v>614</v>
      </c>
      <c r="X104" s="93">
        <v>1079.5</v>
      </c>
      <c r="Y104" s="93"/>
      <c r="Z104" s="93"/>
      <c r="AA104" s="92">
        <v>614</v>
      </c>
      <c r="AB104" s="92">
        <v>1038.8333333333333</v>
      </c>
      <c r="AC104" s="92"/>
      <c r="AD104" s="92"/>
    </row>
    <row r="105" spans="1:30" s="5" customFormat="1" x14ac:dyDescent="0.2">
      <c r="A105" s="98">
        <v>615</v>
      </c>
      <c r="B105" s="99">
        <v>256.42857142857144</v>
      </c>
      <c r="C105" s="99"/>
      <c r="D105" s="100"/>
      <c r="E105" s="106">
        <v>615</v>
      </c>
      <c r="F105" s="107">
        <f t="shared" si="12"/>
        <v>821.142857142857</v>
      </c>
      <c r="G105" s="107"/>
      <c r="H105" s="108"/>
      <c r="I105" s="110">
        <v>615</v>
      </c>
      <c r="J105" s="107">
        <f t="shared" si="13"/>
        <v>924.142857142857</v>
      </c>
      <c r="K105" s="107"/>
      <c r="L105" s="108"/>
      <c r="M105" s="3"/>
      <c r="N105" s="112">
        <v>615</v>
      </c>
      <c r="O105" s="111">
        <v>2602.5714285714284</v>
      </c>
      <c r="P105" s="111"/>
      <c r="Q105" s="111"/>
      <c r="R105" s="2"/>
      <c r="S105" s="94">
        <v>615</v>
      </c>
      <c r="T105" s="94">
        <v>256.42857142857144</v>
      </c>
      <c r="U105" s="94"/>
      <c r="V105" s="94"/>
      <c r="W105" s="88">
        <v>615</v>
      </c>
      <c r="X105" s="93">
        <v>1077.5714285714284</v>
      </c>
      <c r="Y105" s="93"/>
      <c r="Z105" s="93"/>
      <c r="AA105" s="92">
        <v>615</v>
      </c>
      <c r="AB105" s="92">
        <v>1180.5714285714284</v>
      </c>
      <c r="AC105" s="92"/>
      <c r="AD105" s="92"/>
    </row>
    <row r="106" spans="1:30" s="5" customFormat="1" x14ac:dyDescent="0.2">
      <c r="A106" s="98">
        <v>616</v>
      </c>
      <c r="B106" s="99">
        <v>272.71428571428567</v>
      </c>
      <c r="C106" s="99"/>
      <c r="D106" s="100"/>
      <c r="E106" s="106">
        <v>616</v>
      </c>
      <c r="F106" s="107">
        <f t="shared" si="12"/>
        <v>781.61904761904759</v>
      </c>
      <c r="G106" s="107"/>
      <c r="H106" s="108"/>
      <c r="I106" s="110">
        <v>616</v>
      </c>
      <c r="J106" s="107">
        <f t="shared" si="13"/>
        <v>792.95238095238108</v>
      </c>
      <c r="K106" s="107"/>
      <c r="L106" s="108"/>
      <c r="M106" s="3"/>
      <c r="N106" s="111">
        <v>616</v>
      </c>
      <c r="O106" s="111">
        <v>2268.2857142857142</v>
      </c>
      <c r="P106" s="111"/>
      <c r="Q106" s="111"/>
      <c r="R106" s="2"/>
      <c r="S106" s="94">
        <v>616</v>
      </c>
      <c r="T106" s="94">
        <v>272.71428571428567</v>
      </c>
      <c r="U106" s="94"/>
      <c r="V106" s="94"/>
      <c r="W106" s="88">
        <v>616</v>
      </c>
      <c r="X106" s="93">
        <v>1054.3333333333333</v>
      </c>
      <c r="Y106" s="93"/>
      <c r="Z106" s="93"/>
      <c r="AA106" s="92">
        <v>616</v>
      </c>
      <c r="AB106" s="92">
        <v>1065.6666666666667</v>
      </c>
      <c r="AC106" s="92"/>
      <c r="AD106" s="92"/>
    </row>
    <row r="107" spans="1:30" s="5" customFormat="1" x14ac:dyDescent="0.2">
      <c r="A107" s="98">
        <v>617</v>
      </c>
      <c r="B107" s="99">
        <v>256.14285714285717</v>
      </c>
      <c r="C107" s="99"/>
      <c r="D107" s="100"/>
      <c r="E107" s="106">
        <v>617</v>
      </c>
      <c r="F107" s="107">
        <f t="shared" si="12"/>
        <v>936.85714285714289</v>
      </c>
      <c r="G107" s="107"/>
      <c r="H107" s="108"/>
      <c r="I107" s="110">
        <v>617</v>
      </c>
      <c r="J107" s="107">
        <f t="shared" si="13"/>
        <v>751.02380952380963</v>
      </c>
      <c r="K107" s="107"/>
      <c r="L107" s="108"/>
      <c r="M107" s="3"/>
      <c r="N107" s="112">
        <v>617</v>
      </c>
      <c r="O107" s="111">
        <v>2364.4285714285716</v>
      </c>
      <c r="P107" s="111"/>
      <c r="Q107" s="111"/>
      <c r="R107" s="2"/>
      <c r="S107" s="94">
        <v>617</v>
      </c>
      <c r="T107" s="94">
        <v>256.14285714285717</v>
      </c>
      <c r="U107" s="94"/>
      <c r="V107" s="94"/>
      <c r="W107" s="88">
        <v>617</v>
      </c>
      <c r="X107" s="93">
        <v>1193</v>
      </c>
      <c r="Y107" s="93"/>
      <c r="Z107" s="93"/>
      <c r="AA107" s="92">
        <v>617</v>
      </c>
      <c r="AB107" s="92">
        <v>1007.1666666666667</v>
      </c>
      <c r="AC107" s="92"/>
      <c r="AD107" s="92"/>
    </row>
    <row r="108" spans="1:30" s="5" customFormat="1" x14ac:dyDescent="0.2">
      <c r="A108" s="98">
        <v>618</v>
      </c>
      <c r="B108" s="99">
        <v>235</v>
      </c>
      <c r="C108" s="99"/>
      <c r="D108" s="100"/>
      <c r="E108" s="106">
        <v>618</v>
      </c>
      <c r="F108" s="107">
        <f t="shared" si="12"/>
        <v>933.26190476190459</v>
      </c>
      <c r="G108" s="107"/>
      <c r="H108" s="108"/>
      <c r="I108" s="110">
        <v>618</v>
      </c>
      <c r="J108" s="107">
        <f t="shared" si="13"/>
        <v>726.2619047619047</v>
      </c>
      <c r="K108" s="107"/>
      <c r="L108" s="108"/>
      <c r="M108" s="3"/>
      <c r="N108" s="111">
        <v>618</v>
      </c>
      <c r="O108" s="111">
        <v>2218.4285714285716</v>
      </c>
      <c r="P108" s="111"/>
      <c r="Q108" s="111"/>
      <c r="R108" s="2"/>
      <c r="S108" s="94">
        <v>618</v>
      </c>
      <c r="T108" s="94">
        <v>235</v>
      </c>
      <c r="U108" s="94"/>
      <c r="V108" s="94"/>
      <c r="W108" s="88">
        <v>618</v>
      </c>
      <c r="X108" s="93">
        <v>1168.2619047619046</v>
      </c>
      <c r="Y108" s="93"/>
      <c r="Z108" s="93"/>
      <c r="AA108" s="92">
        <v>618</v>
      </c>
      <c r="AB108" s="92">
        <v>961.2619047619047</v>
      </c>
      <c r="AC108" s="92"/>
      <c r="AD108" s="92"/>
    </row>
    <row r="109" spans="1:30" s="5" customFormat="1" x14ac:dyDescent="0.2">
      <c r="A109" s="98">
        <v>619</v>
      </c>
      <c r="B109" s="99">
        <v>243.42857142857144</v>
      </c>
      <c r="C109" s="99"/>
      <c r="D109" s="100"/>
      <c r="E109" s="106">
        <v>619</v>
      </c>
      <c r="F109" s="107">
        <f t="shared" si="12"/>
        <v>992.57142857142856</v>
      </c>
      <c r="G109" s="107"/>
      <c r="H109" s="108"/>
      <c r="I109" s="110">
        <v>619</v>
      </c>
      <c r="J109" s="107">
        <f t="shared" si="13"/>
        <v>723.07142857142856</v>
      </c>
      <c r="K109" s="107"/>
      <c r="L109" s="108"/>
      <c r="M109" s="3"/>
      <c r="N109" s="112">
        <v>619</v>
      </c>
      <c r="O109" s="111">
        <v>2115.4285714285716</v>
      </c>
      <c r="P109" s="111"/>
      <c r="Q109" s="111"/>
      <c r="R109" s="2"/>
      <c r="S109" s="94">
        <v>619</v>
      </c>
      <c r="T109" s="94">
        <v>243.42857142857144</v>
      </c>
      <c r="U109" s="94"/>
      <c r="V109" s="94"/>
      <c r="W109" s="88">
        <v>619</v>
      </c>
      <c r="X109" s="93">
        <v>1236</v>
      </c>
      <c r="Y109" s="93"/>
      <c r="Z109" s="93"/>
      <c r="AA109" s="92">
        <v>619</v>
      </c>
      <c r="AB109" s="92">
        <v>966.5</v>
      </c>
      <c r="AC109" s="92"/>
      <c r="AD109" s="92"/>
    </row>
    <row r="110" spans="1:30" s="5" customFormat="1" x14ac:dyDescent="0.2">
      <c r="A110" s="98">
        <v>620</v>
      </c>
      <c r="B110" s="99">
        <v>290.42857142857144</v>
      </c>
      <c r="C110" s="99"/>
      <c r="D110" s="100"/>
      <c r="E110" s="106">
        <v>620</v>
      </c>
      <c r="F110" s="107">
        <f t="shared" si="12"/>
        <v>820.35714285714278</v>
      </c>
      <c r="G110" s="107"/>
      <c r="H110" s="108"/>
      <c r="I110" s="110">
        <v>620</v>
      </c>
      <c r="J110" s="107">
        <f t="shared" si="13"/>
        <v>859.19047619047603</v>
      </c>
      <c r="K110" s="107"/>
      <c r="L110" s="108"/>
      <c r="M110" s="3"/>
      <c r="N110" s="111">
        <v>620</v>
      </c>
      <c r="O110" s="111">
        <v>2010.1428571428569</v>
      </c>
      <c r="P110" s="111"/>
      <c r="Q110" s="111"/>
      <c r="R110" s="2"/>
      <c r="S110" s="94">
        <v>620</v>
      </c>
      <c r="T110" s="94">
        <v>290.42857142857144</v>
      </c>
      <c r="U110" s="94"/>
      <c r="V110" s="94"/>
      <c r="W110" s="88">
        <v>620</v>
      </c>
      <c r="X110" s="93">
        <v>1110.7857142857142</v>
      </c>
      <c r="Y110" s="93"/>
      <c r="Z110" s="93"/>
      <c r="AA110" s="92">
        <v>620</v>
      </c>
      <c r="AB110" s="92">
        <v>1149.6190476190475</v>
      </c>
      <c r="AC110" s="92"/>
      <c r="AD110" s="92"/>
    </row>
    <row r="111" spans="1:30" s="5" customFormat="1" x14ac:dyDescent="0.2">
      <c r="A111" s="98">
        <v>621</v>
      </c>
      <c r="B111" s="99">
        <v>174.14285714285711</v>
      </c>
      <c r="C111" s="99"/>
      <c r="D111" s="100"/>
      <c r="E111" s="106">
        <v>621</v>
      </c>
      <c r="F111" s="107">
        <f t="shared" si="12"/>
        <v>825.2619047619047</v>
      </c>
      <c r="G111" s="107"/>
      <c r="H111" s="108"/>
      <c r="I111" s="110">
        <v>621</v>
      </c>
      <c r="J111" s="107">
        <f t="shared" si="13"/>
        <v>695.09523809523819</v>
      </c>
      <c r="K111" s="107"/>
      <c r="L111" s="108"/>
      <c r="M111" s="3"/>
      <c r="N111" s="112">
        <v>621</v>
      </c>
      <c r="O111" s="111">
        <v>1766.2857142857142</v>
      </c>
      <c r="P111" s="111"/>
      <c r="Q111" s="111"/>
      <c r="R111" s="2"/>
      <c r="S111" s="94">
        <v>621</v>
      </c>
      <c r="T111" s="94">
        <v>174.14285714285711</v>
      </c>
      <c r="U111" s="94"/>
      <c r="V111" s="94"/>
      <c r="W111" s="88">
        <v>621</v>
      </c>
      <c r="X111" s="93">
        <v>999.40476190476181</v>
      </c>
      <c r="Y111" s="93"/>
      <c r="Z111" s="93"/>
      <c r="AA111" s="92">
        <v>621</v>
      </c>
      <c r="AB111" s="92">
        <v>869.2380952380953</v>
      </c>
      <c r="AC111" s="92"/>
      <c r="AD111" s="92"/>
    </row>
    <row r="112" spans="1:30" s="5" customFormat="1" x14ac:dyDescent="0.2">
      <c r="A112" s="98">
        <v>622</v>
      </c>
      <c r="B112" s="99">
        <v>284</v>
      </c>
      <c r="C112" s="99"/>
      <c r="D112" s="100"/>
      <c r="E112" s="106">
        <v>622</v>
      </c>
      <c r="F112" s="107">
        <f t="shared" si="12"/>
        <v>873.76190476190459</v>
      </c>
      <c r="G112" s="107"/>
      <c r="H112" s="108"/>
      <c r="I112" s="110">
        <v>622</v>
      </c>
      <c r="J112" s="107">
        <f t="shared" si="13"/>
        <v>648.59523809523819</v>
      </c>
      <c r="K112" s="107"/>
      <c r="L112" s="108"/>
      <c r="M112" s="3"/>
      <c r="N112" s="111">
        <v>622</v>
      </c>
      <c r="O112" s="111">
        <v>1913.5714285714287</v>
      </c>
      <c r="P112" s="111"/>
      <c r="Q112" s="111"/>
      <c r="R112" s="2"/>
      <c r="S112" s="94">
        <v>622</v>
      </c>
      <c r="T112" s="94">
        <v>284</v>
      </c>
      <c r="U112" s="94"/>
      <c r="V112" s="94"/>
      <c r="W112" s="88">
        <v>622</v>
      </c>
      <c r="X112" s="93">
        <v>1157.7619047619046</v>
      </c>
      <c r="Y112" s="93"/>
      <c r="Z112" s="93"/>
      <c r="AA112" s="92">
        <v>622</v>
      </c>
      <c r="AB112" s="92">
        <v>932.59523809523819</v>
      </c>
      <c r="AC112" s="92"/>
      <c r="AD112" s="92"/>
    </row>
    <row r="113" spans="1:30" s="5" customFormat="1" x14ac:dyDescent="0.2">
      <c r="A113" s="98">
        <v>623</v>
      </c>
      <c r="B113" s="99">
        <v>326.85714285714278</v>
      </c>
      <c r="C113" s="99"/>
      <c r="D113" s="100"/>
      <c r="E113" s="106">
        <v>623</v>
      </c>
      <c r="F113" s="107">
        <f t="shared" si="12"/>
        <v>744.95238095238108</v>
      </c>
      <c r="G113" s="107"/>
      <c r="H113" s="108"/>
      <c r="I113" s="110">
        <v>623</v>
      </c>
      <c r="J113" s="107">
        <f t="shared" si="13"/>
        <v>591.61904761904759</v>
      </c>
      <c r="K113" s="107"/>
      <c r="L113" s="108"/>
      <c r="M113" s="3"/>
      <c r="N113" s="112">
        <v>623</v>
      </c>
      <c r="O113" s="111">
        <v>2077.4285714285716</v>
      </c>
      <c r="P113" s="111"/>
      <c r="Q113" s="111"/>
      <c r="R113" s="2"/>
      <c r="S113" s="94">
        <v>623</v>
      </c>
      <c r="T113" s="94">
        <v>326.85714285714278</v>
      </c>
      <c r="U113" s="94"/>
      <c r="V113" s="94"/>
      <c r="W113" s="88">
        <v>623</v>
      </c>
      <c r="X113" s="93">
        <v>1071.8095238095239</v>
      </c>
      <c r="Y113" s="93"/>
      <c r="Z113" s="93"/>
      <c r="AA113" s="92">
        <v>623</v>
      </c>
      <c r="AB113" s="92">
        <v>918.47619047619037</v>
      </c>
      <c r="AC113" s="92"/>
      <c r="AD113" s="92"/>
    </row>
    <row r="114" spans="1:30" s="5" customFormat="1" x14ac:dyDescent="0.2">
      <c r="A114" s="98">
        <v>624</v>
      </c>
      <c r="B114" s="99">
        <v>313.57142857142856</v>
      </c>
      <c r="C114" s="99"/>
      <c r="D114" s="100"/>
      <c r="E114" s="106">
        <v>624</v>
      </c>
      <c r="F114" s="107">
        <f t="shared" si="12"/>
        <v>881.09523809523819</v>
      </c>
      <c r="G114" s="107"/>
      <c r="H114" s="108"/>
      <c r="I114" s="110">
        <v>624</v>
      </c>
      <c r="J114" s="107">
        <f t="shared" si="13"/>
        <v>515.09523809523819</v>
      </c>
      <c r="K114" s="107"/>
      <c r="L114" s="108"/>
      <c r="M114" s="3"/>
      <c r="N114" s="111">
        <v>624</v>
      </c>
      <c r="O114" s="111">
        <v>1913.5714285714284</v>
      </c>
      <c r="P114" s="111"/>
      <c r="Q114" s="111"/>
      <c r="R114" s="2"/>
      <c r="S114" s="94">
        <v>624</v>
      </c>
      <c r="T114" s="94">
        <v>313.57142857142856</v>
      </c>
      <c r="U114" s="94"/>
      <c r="V114" s="94"/>
      <c r="W114" s="88">
        <v>624</v>
      </c>
      <c r="X114" s="93">
        <v>1194.6666666666667</v>
      </c>
      <c r="Y114" s="93"/>
      <c r="Z114" s="93"/>
      <c r="AA114" s="92">
        <v>624</v>
      </c>
      <c r="AB114" s="92">
        <v>828.66666666666674</v>
      </c>
      <c r="AC114" s="92"/>
      <c r="AD114" s="92"/>
    </row>
    <row r="115" spans="1:30" s="5" customFormat="1" x14ac:dyDescent="0.2">
      <c r="A115" s="98">
        <v>625</v>
      </c>
      <c r="B115" s="99">
        <v>278</v>
      </c>
      <c r="C115" s="99"/>
      <c r="D115" s="100"/>
      <c r="E115" s="106">
        <v>625</v>
      </c>
      <c r="F115" s="107">
        <f t="shared" si="12"/>
        <v>831.59523809523807</v>
      </c>
      <c r="G115" s="107"/>
      <c r="H115" s="108"/>
      <c r="I115" s="110">
        <v>625</v>
      </c>
      <c r="J115" s="107">
        <f t="shared" si="13"/>
        <v>489.76190476190482</v>
      </c>
      <c r="K115" s="107"/>
      <c r="L115" s="108"/>
      <c r="M115" s="3"/>
      <c r="N115" s="112">
        <v>625</v>
      </c>
      <c r="O115" s="111">
        <v>1805</v>
      </c>
      <c r="P115" s="111"/>
      <c r="Q115" s="111"/>
      <c r="R115" s="2"/>
      <c r="S115" s="94">
        <v>625</v>
      </c>
      <c r="T115" s="94">
        <v>278</v>
      </c>
      <c r="U115" s="94"/>
      <c r="V115" s="94"/>
      <c r="W115" s="88">
        <v>625</v>
      </c>
      <c r="X115" s="93">
        <v>1109.5952380952381</v>
      </c>
      <c r="Y115" s="93"/>
      <c r="Z115" s="93"/>
      <c r="AA115" s="92">
        <v>625</v>
      </c>
      <c r="AB115" s="92">
        <v>767.76190476190482</v>
      </c>
      <c r="AC115" s="92"/>
      <c r="AD115" s="92"/>
    </row>
    <row r="116" spans="1:30" s="5" customFormat="1" x14ac:dyDescent="0.2">
      <c r="A116" s="98">
        <v>626</v>
      </c>
      <c r="B116" s="99">
        <v>301.71428571428572</v>
      </c>
      <c r="C116" s="99"/>
      <c r="D116" s="100"/>
      <c r="E116" s="106">
        <v>626</v>
      </c>
      <c r="F116" s="107">
        <f t="shared" si="12"/>
        <v>711</v>
      </c>
      <c r="G116" s="107"/>
      <c r="H116" s="108"/>
      <c r="I116" s="110">
        <v>626</v>
      </c>
      <c r="J116" s="107">
        <f t="shared" si="13"/>
        <v>532.83333333333326</v>
      </c>
      <c r="K116" s="107"/>
      <c r="L116" s="108"/>
      <c r="M116" s="3"/>
      <c r="N116" s="111">
        <v>626</v>
      </c>
      <c r="O116" s="111">
        <v>1881</v>
      </c>
      <c r="P116" s="111"/>
      <c r="Q116" s="111"/>
      <c r="R116" s="2"/>
      <c r="S116" s="94">
        <v>626</v>
      </c>
      <c r="T116" s="94">
        <v>301.71428571428572</v>
      </c>
      <c r="U116" s="94"/>
      <c r="V116" s="94"/>
      <c r="W116" s="88">
        <v>626</v>
      </c>
      <c r="X116" s="93">
        <v>1012.7142857142858</v>
      </c>
      <c r="Y116" s="93"/>
      <c r="Z116" s="93"/>
      <c r="AA116" s="92">
        <v>626</v>
      </c>
      <c r="AB116" s="92">
        <v>834.54761904761904</v>
      </c>
      <c r="AC116" s="92"/>
      <c r="AD116" s="92"/>
    </row>
    <row r="117" spans="1:30" s="5" customFormat="1" x14ac:dyDescent="0.2">
      <c r="A117" s="98">
        <v>627</v>
      </c>
      <c r="B117" s="99">
        <v>295.57142857142856</v>
      </c>
      <c r="C117" s="99"/>
      <c r="D117" s="100"/>
      <c r="E117" s="106">
        <v>627</v>
      </c>
      <c r="F117" s="107">
        <f t="shared" si="12"/>
        <v>815.50000000000011</v>
      </c>
      <c r="G117" s="107"/>
      <c r="H117" s="108"/>
      <c r="I117" s="110">
        <v>627</v>
      </c>
      <c r="J117" s="107">
        <f t="shared" si="13"/>
        <v>456.33333333333337</v>
      </c>
      <c r="K117" s="107"/>
      <c r="L117" s="108"/>
      <c r="M117" s="3"/>
      <c r="N117" s="112">
        <v>627</v>
      </c>
      <c r="O117" s="111">
        <v>2056.5714285714284</v>
      </c>
      <c r="P117" s="111"/>
      <c r="Q117" s="111"/>
      <c r="R117" s="2"/>
      <c r="S117" s="94">
        <v>627</v>
      </c>
      <c r="T117" s="94">
        <v>295.57142857142856</v>
      </c>
      <c r="U117" s="94"/>
      <c r="V117" s="94"/>
      <c r="W117" s="88">
        <v>627</v>
      </c>
      <c r="X117" s="93">
        <v>1111.0714285714287</v>
      </c>
      <c r="Y117" s="93"/>
      <c r="Z117" s="93"/>
      <c r="AA117" s="92">
        <v>627</v>
      </c>
      <c r="AB117" s="92">
        <v>751.90476190476193</v>
      </c>
      <c r="AC117" s="92"/>
      <c r="AD117" s="92"/>
    </row>
    <row r="118" spans="1:30" s="5" customFormat="1" x14ac:dyDescent="0.2">
      <c r="A118" s="98">
        <v>628</v>
      </c>
      <c r="B118" s="99">
        <v>173</v>
      </c>
      <c r="C118" s="99"/>
      <c r="D118" s="100"/>
      <c r="E118" s="106">
        <v>628</v>
      </c>
      <c r="F118" s="107">
        <f t="shared" si="12"/>
        <v>858.61904761904748</v>
      </c>
      <c r="G118" s="107"/>
      <c r="H118" s="108"/>
      <c r="I118" s="110">
        <v>628</v>
      </c>
      <c r="J118" s="107">
        <f t="shared" si="13"/>
        <v>540.61904761904771</v>
      </c>
      <c r="K118" s="107"/>
      <c r="L118" s="108"/>
      <c r="M118" s="3"/>
      <c r="N118" s="111">
        <v>628</v>
      </c>
      <c r="O118" s="111">
        <v>1748</v>
      </c>
      <c r="P118" s="111"/>
      <c r="Q118" s="111"/>
      <c r="R118" s="2"/>
      <c r="S118" s="94">
        <v>628</v>
      </c>
      <c r="T118" s="94">
        <v>173</v>
      </c>
      <c r="U118" s="94"/>
      <c r="V118" s="94"/>
      <c r="W118" s="88">
        <v>628</v>
      </c>
      <c r="X118" s="93">
        <v>1031.6190476190475</v>
      </c>
      <c r="Y118" s="93"/>
      <c r="Z118" s="93"/>
      <c r="AA118" s="92">
        <v>628</v>
      </c>
      <c r="AB118" s="92">
        <v>713.61904761904771</v>
      </c>
      <c r="AC118" s="92"/>
      <c r="AD118" s="92"/>
    </row>
    <row r="119" spans="1:30" s="5" customFormat="1" x14ac:dyDescent="0.2">
      <c r="A119" s="98">
        <v>629</v>
      </c>
      <c r="B119" s="99">
        <v>175.57142857142858</v>
      </c>
      <c r="C119" s="99"/>
      <c r="D119" s="100"/>
      <c r="E119" s="106">
        <v>629</v>
      </c>
      <c r="F119" s="107">
        <f t="shared" si="12"/>
        <v>592.40476190476193</v>
      </c>
      <c r="G119" s="107"/>
      <c r="H119" s="108"/>
      <c r="I119" s="110">
        <v>629</v>
      </c>
      <c r="J119" s="107">
        <f t="shared" si="13"/>
        <v>515.40476190476193</v>
      </c>
      <c r="K119" s="107"/>
      <c r="L119" s="108"/>
      <c r="M119" s="3"/>
      <c r="N119" s="112">
        <v>629</v>
      </c>
      <c r="O119" s="111">
        <v>1708.5714285714284</v>
      </c>
      <c r="P119" s="111"/>
      <c r="Q119" s="111"/>
      <c r="R119" s="2"/>
      <c r="S119" s="94">
        <v>629</v>
      </c>
      <c r="T119" s="94">
        <v>175.57142857142858</v>
      </c>
      <c r="U119" s="94"/>
      <c r="V119" s="94"/>
      <c r="W119" s="88">
        <v>629</v>
      </c>
      <c r="X119" s="93">
        <v>767.97619047619048</v>
      </c>
      <c r="Y119" s="93"/>
      <c r="Z119" s="93"/>
      <c r="AA119" s="92">
        <v>629</v>
      </c>
      <c r="AB119" s="92">
        <v>690.97619047619048</v>
      </c>
      <c r="AC119" s="92"/>
      <c r="AD119" s="92"/>
    </row>
    <row r="120" spans="1:30" s="5" customFormat="1" x14ac:dyDescent="0.2">
      <c r="A120" s="98">
        <v>630</v>
      </c>
      <c r="B120" s="99">
        <v>174.14285714285714</v>
      </c>
      <c r="C120" s="99"/>
      <c r="D120" s="100"/>
      <c r="E120" s="106">
        <v>630</v>
      </c>
      <c r="F120" s="107">
        <f t="shared" si="12"/>
        <v>625.54761904761915</v>
      </c>
      <c r="G120" s="107"/>
      <c r="H120" s="108"/>
      <c r="I120" s="110">
        <v>630</v>
      </c>
      <c r="J120" s="107">
        <f t="shared" si="13"/>
        <v>513.38095238095241</v>
      </c>
      <c r="K120" s="107"/>
      <c r="L120" s="108"/>
      <c r="M120" s="3"/>
      <c r="N120" s="111">
        <v>630</v>
      </c>
      <c r="O120" s="111">
        <v>1573</v>
      </c>
      <c r="P120" s="111"/>
      <c r="Q120" s="111"/>
      <c r="R120" s="2"/>
      <c r="S120" s="94">
        <v>630</v>
      </c>
      <c r="T120" s="94">
        <v>174.14285714285714</v>
      </c>
      <c r="U120" s="94"/>
      <c r="V120" s="94"/>
      <c r="W120" s="88">
        <v>630</v>
      </c>
      <c r="X120" s="93">
        <v>799.69047619047626</v>
      </c>
      <c r="Y120" s="93"/>
      <c r="Z120" s="93"/>
      <c r="AA120" s="92">
        <v>630</v>
      </c>
      <c r="AB120" s="92">
        <v>687.52380952380952</v>
      </c>
      <c r="AC120" s="92"/>
      <c r="AD120" s="92"/>
    </row>
    <row r="121" spans="1:30" s="5" customFormat="1" x14ac:dyDescent="0.2">
      <c r="A121" s="98">
        <v>631</v>
      </c>
      <c r="B121" s="99">
        <v>170.85714285714286</v>
      </c>
      <c r="C121" s="99"/>
      <c r="D121" s="100"/>
      <c r="E121" s="106">
        <v>631</v>
      </c>
      <c r="F121" s="107">
        <f t="shared" si="12"/>
        <v>709.83333333333337</v>
      </c>
      <c r="G121" s="107"/>
      <c r="H121" s="108"/>
      <c r="I121" s="110">
        <v>631</v>
      </c>
      <c r="J121" s="107">
        <f t="shared" si="13"/>
        <v>424</v>
      </c>
      <c r="K121" s="107"/>
      <c r="L121" s="108"/>
      <c r="M121" s="3"/>
      <c r="N121" s="112">
        <v>631</v>
      </c>
      <c r="O121" s="111">
        <v>1725.8571428571429</v>
      </c>
      <c r="P121" s="111"/>
      <c r="Q121" s="111"/>
      <c r="R121" s="2"/>
      <c r="S121" s="94">
        <v>631</v>
      </c>
      <c r="T121" s="94">
        <v>170.85714285714286</v>
      </c>
      <c r="U121" s="94"/>
      <c r="V121" s="94"/>
      <c r="W121" s="88">
        <v>631</v>
      </c>
      <c r="X121" s="93">
        <v>880.69047619047626</v>
      </c>
      <c r="Y121" s="93"/>
      <c r="Z121" s="93"/>
      <c r="AA121" s="92">
        <v>631</v>
      </c>
      <c r="AB121" s="92">
        <v>594.85714285714289</v>
      </c>
      <c r="AC121" s="92"/>
      <c r="AD121" s="92"/>
    </row>
    <row r="122" spans="1:30" x14ac:dyDescent="0.2">
      <c r="A122" s="98">
        <v>632</v>
      </c>
      <c r="B122" s="99">
        <v>220.14285714285717</v>
      </c>
      <c r="C122" s="99"/>
      <c r="D122" s="100"/>
      <c r="E122" s="106">
        <v>632</v>
      </c>
      <c r="F122" s="107">
        <f t="shared" si="12"/>
        <v>559.69047619047615</v>
      </c>
      <c r="G122" s="107"/>
      <c r="H122" s="108"/>
      <c r="I122" s="110">
        <v>632</v>
      </c>
      <c r="J122" s="107">
        <f t="shared" si="13"/>
        <v>512.19047619047615</v>
      </c>
      <c r="K122" s="107"/>
      <c r="L122" s="108"/>
      <c r="M122" s="3"/>
      <c r="N122" s="111">
        <v>632</v>
      </c>
      <c r="O122" s="111">
        <v>1521.1428571428571</v>
      </c>
      <c r="S122" s="83">
        <v>632</v>
      </c>
      <c r="T122" s="83">
        <v>220.14285714285717</v>
      </c>
      <c r="W122" s="88">
        <v>632</v>
      </c>
      <c r="X122" s="93">
        <v>779.83333333333337</v>
      </c>
      <c r="Y122" s="93"/>
      <c r="Z122" s="93"/>
      <c r="AA122" s="92">
        <v>632</v>
      </c>
      <c r="AB122" s="92">
        <v>732.33333333333337</v>
      </c>
      <c r="AC122" s="92"/>
      <c r="AD122" s="92"/>
    </row>
    <row r="123" spans="1:30" x14ac:dyDescent="0.2">
      <c r="A123" s="98">
        <v>633</v>
      </c>
      <c r="B123" s="99">
        <v>138.85714285714286</v>
      </c>
      <c r="C123" s="99"/>
      <c r="D123" s="100"/>
      <c r="E123" s="106">
        <v>633</v>
      </c>
      <c r="F123" s="107">
        <f t="shared" si="12"/>
        <v>616.23809523809518</v>
      </c>
      <c r="G123" s="107"/>
      <c r="H123" s="108"/>
      <c r="I123" s="110">
        <v>633</v>
      </c>
      <c r="J123" s="107">
        <f t="shared" si="13"/>
        <v>423.07142857142856</v>
      </c>
      <c r="K123" s="107"/>
      <c r="L123" s="108"/>
      <c r="M123" s="3"/>
      <c r="N123" s="112">
        <v>633</v>
      </c>
      <c r="O123" s="111">
        <v>1446.4285714285713</v>
      </c>
      <c r="S123" s="83">
        <v>633</v>
      </c>
      <c r="T123" s="83">
        <v>138.85714285714286</v>
      </c>
      <c r="W123" s="88">
        <v>633</v>
      </c>
      <c r="X123" s="93">
        <v>755.09523809523807</v>
      </c>
      <c r="Y123" s="93"/>
      <c r="Z123" s="93"/>
      <c r="AA123" s="92">
        <v>633</v>
      </c>
      <c r="AB123" s="92">
        <v>561.92857142857144</v>
      </c>
      <c r="AC123" s="92"/>
      <c r="AD123" s="92"/>
    </row>
    <row r="124" spans="1:30" x14ac:dyDescent="0.2">
      <c r="A124" s="98">
        <v>634</v>
      </c>
      <c r="B124" s="99">
        <v>171.28571428571428</v>
      </c>
      <c r="C124" s="99"/>
      <c r="D124" s="100"/>
      <c r="E124" s="106">
        <v>634</v>
      </c>
      <c r="F124" s="107">
        <f t="shared" si="12"/>
        <v>543.16666666666674</v>
      </c>
      <c r="G124" s="107"/>
      <c r="H124" s="108"/>
      <c r="I124" s="110">
        <v>634</v>
      </c>
      <c r="J124" s="107">
        <f t="shared" si="13"/>
        <v>324.5</v>
      </c>
      <c r="K124" s="107"/>
      <c r="L124" s="108"/>
      <c r="M124" s="3"/>
      <c r="N124" s="111">
        <v>634</v>
      </c>
      <c r="O124" s="111">
        <v>1609.7142857142856</v>
      </c>
      <c r="S124" s="83">
        <v>634</v>
      </c>
      <c r="T124" s="83">
        <v>171.28571428571428</v>
      </c>
      <c r="W124" s="88">
        <v>634</v>
      </c>
      <c r="X124" s="93">
        <v>714.45238095238096</v>
      </c>
      <c r="Y124" s="93"/>
      <c r="Z124" s="93"/>
      <c r="AA124" s="92">
        <v>634</v>
      </c>
      <c r="AB124" s="92">
        <v>495.78571428571428</v>
      </c>
      <c r="AC124" s="92"/>
      <c r="AD124" s="92"/>
    </row>
    <row r="125" spans="1:30" x14ac:dyDescent="0.2">
      <c r="A125" s="98">
        <v>635</v>
      </c>
      <c r="B125" s="99">
        <v>268.42857142857144</v>
      </c>
      <c r="C125" s="99"/>
      <c r="D125" s="100"/>
      <c r="E125" s="106">
        <v>635</v>
      </c>
      <c r="F125" s="107">
        <f t="shared" si="12"/>
        <v>566.85714285714289</v>
      </c>
      <c r="G125" s="107"/>
      <c r="H125" s="108"/>
      <c r="I125" s="110">
        <v>635</v>
      </c>
      <c r="J125" s="107">
        <f t="shared" si="13"/>
        <v>399.69047619047626</v>
      </c>
      <c r="K125" s="107"/>
      <c r="L125" s="108"/>
      <c r="M125" s="3"/>
      <c r="N125" s="112">
        <v>635</v>
      </c>
      <c r="O125" s="111">
        <v>1351.5714285714284</v>
      </c>
      <c r="S125" s="83">
        <v>635</v>
      </c>
      <c r="T125" s="83">
        <v>268.42857142857144</v>
      </c>
      <c r="W125" s="88">
        <v>635</v>
      </c>
      <c r="X125" s="93">
        <v>835.28571428571433</v>
      </c>
      <c r="Y125" s="93"/>
      <c r="Z125" s="93"/>
      <c r="AA125" s="92">
        <v>635</v>
      </c>
      <c r="AB125" s="92">
        <v>668.11904761904771</v>
      </c>
      <c r="AC125" s="92"/>
      <c r="AD125" s="92"/>
    </row>
    <row r="126" spans="1:30" x14ac:dyDescent="0.2">
      <c r="A126" s="98">
        <v>636</v>
      </c>
      <c r="B126" s="99">
        <v>207.57142857142858</v>
      </c>
      <c r="C126" s="99"/>
      <c r="D126" s="100"/>
      <c r="E126" s="106">
        <v>636</v>
      </c>
      <c r="F126" s="107">
        <f t="shared" si="12"/>
        <v>722.07142857142856</v>
      </c>
      <c r="G126" s="107"/>
      <c r="H126" s="108"/>
      <c r="I126" s="110">
        <v>636</v>
      </c>
      <c r="J126" s="107">
        <f t="shared" si="13"/>
        <v>321.73809523809518</v>
      </c>
      <c r="K126" s="107"/>
      <c r="L126" s="108"/>
      <c r="M126" s="3"/>
      <c r="N126" s="111">
        <v>636</v>
      </c>
      <c r="O126" s="111">
        <v>1422.8571428571429</v>
      </c>
      <c r="S126" s="83">
        <v>636</v>
      </c>
      <c r="T126" s="83">
        <v>207.57142857142858</v>
      </c>
      <c r="W126" s="88">
        <v>636</v>
      </c>
      <c r="X126" s="93">
        <v>929.64285714285711</v>
      </c>
      <c r="Y126" s="93"/>
      <c r="Z126" s="93"/>
      <c r="AA126" s="92">
        <v>636</v>
      </c>
      <c r="AB126" s="92">
        <v>529.30952380952374</v>
      </c>
      <c r="AC126" s="92"/>
      <c r="AD126" s="92"/>
    </row>
    <row r="127" spans="1:30" x14ac:dyDescent="0.2">
      <c r="A127" s="98">
        <v>637</v>
      </c>
      <c r="B127" s="99">
        <v>113.28571428571431</v>
      </c>
      <c r="C127" s="99"/>
      <c r="D127" s="100"/>
      <c r="E127" s="106">
        <v>637</v>
      </c>
      <c r="F127" s="107">
        <f t="shared" si="12"/>
        <v>705.90476190476181</v>
      </c>
      <c r="G127" s="107"/>
      <c r="H127" s="108"/>
      <c r="I127" s="110">
        <v>637</v>
      </c>
      <c r="J127" s="107">
        <f t="shared" si="13"/>
        <v>305.57142857142856</v>
      </c>
      <c r="K127" s="107"/>
      <c r="L127" s="108"/>
      <c r="M127" s="3"/>
      <c r="N127" s="112">
        <v>637</v>
      </c>
      <c r="O127" s="111">
        <v>1584.8571428571429</v>
      </c>
      <c r="S127" s="83">
        <v>637</v>
      </c>
      <c r="T127" s="83">
        <v>113.28571428571431</v>
      </c>
      <c r="W127" s="88">
        <v>637</v>
      </c>
      <c r="X127" s="93">
        <v>819.19047619047615</v>
      </c>
      <c r="Y127" s="93"/>
      <c r="Z127" s="93"/>
      <c r="AA127" s="92">
        <v>637</v>
      </c>
      <c r="AB127" s="92">
        <v>418.85714285714289</v>
      </c>
      <c r="AC127" s="92"/>
      <c r="AD127" s="92"/>
    </row>
    <row r="128" spans="1:30" x14ac:dyDescent="0.2">
      <c r="A128" s="98">
        <v>638</v>
      </c>
      <c r="B128" s="99">
        <v>257.71428571428567</v>
      </c>
      <c r="C128" s="99"/>
      <c r="D128" s="100"/>
      <c r="E128" s="106">
        <v>638</v>
      </c>
      <c r="F128" s="107">
        <f t="shared" si="12"/>
        <v>625.2619047619047</v>
      </c>
      <c r="G128" s="107"/>
      <c r="H128" s="108"/>
      <c r="I128" s="110">
        <v>638</v>
      </c>
      <c r="J128" s="107">
        <f t="shared" si="13"/>
        <v>289.59523809523807</v>
      </c>
      <c r="K128" s="107"/>
      <c r="L128" s="108"/>
      <c r="M128" s="3"/>
      <c r="N128" s="111">
        <v>638</v>
      </c>
      <c r="O128" s="111">
        <v>1414.2857142857142</v>
      </c>
      <c r="S128" s="83">
        <v>638</v>
      </c>
      <c r="T128" s="83">
        <v>257.71428571428567</v>
      </c>
      <c r="W128" s="88">
        <v>638</v>
      </c>
      <c r="X128" s="93">
        <v>882.97619047619037</v>
      </c>
      <c r="Y128" s="93"/>
      <c r="Z128" s="93"/>
      <c r="AA128" s="92">
        <v>638</v>
      </c>
      <c r="AB128" s="92">
        <v>547.30952380952374</v>
      </c>
      <c r="AC128" s="92"/>
      <c r="AD128" s="92"/>
    </row>
    <row r="129" spans="1:30" x14ac:dyDescent="0.2">
      <c r="A129" s="98">
        <v>639</v>
      </c>
      <c r="B129" s="99">
        <v>147.85714285714289</v>
      </c>
      <c r="C129" s="99"/>
      <c r="D129" s="100"/>
      <c r="E129" s="106">
        <v>639</v>
      </c>
      <c r="F129" s="107">
        <f t="shared" si="12"/>
        <v>594.19047619047615</v>
      </c>
      <c r="G129" s="107"/>
      <c r="H129" s="108"/>
      <c r="I129" s="110">
        <v>639</v>
      </c>
      <c r="J129" s="107">
        <f t="shared" si="13"/>
        <v>351.1904761904762</v>
      </c>
      <c r="K129" s="107"/>
      <c r="L129" s="108"/>
      <c r="M129" s="3"/>
      <c r="N129" s="112">
        <v>639</v>
      </c>
      <c r="O129" s="111">
        <v>1350</v>
      </c>
      <c r="S129" s="83">
        <v>639</v>
      </c>
      <c r="T129" s="83">
        <v>147.85714285714289</v>
      </c>
      <c r="W129" s="88">
        <v>639</v>
      </c>
      <c r="X129" s="93">
        <v>742.04761904761904</v>
      </c>
      <c r="Y129" s="93"/>
      <c r="Z129" s="93"/>
      <c r="AA129" s="92">
        <v>639</v>
      </c>
      <c r="AB129" s="92">
        <v>499.04761904761909</v>
      </c>
      <c r="AC129" s="92"/>
      <c r="AD129" s="92"/>
    </row>
    <row r="130" spans="1:30" x14ac:dyDescent="0.2">
      <c r="A130" s="98">
        <v>640</v>
      </c>
      <c r="B130" s="99">
        <v>157.57142857142858</v>
      </c>
      <c r="C130" s="99"/>
      <c r="D130" s="100"/>
      <c r="E130" s="106">
        <v>640</v>
      </c>
      <c r="F130" s="107">
        <f t="shared" si="12"/>
        <v>566.90476190476193</v>
      </c>
      <c r="G130" s="107"/>
      <c r="H130" s="108"/>
      <c r="I130" s="110">
        <v>640</v>
      </c>
      <c r="J130" s="107">
        <f t="shared" si="13"/>
        <v>281.23809523809518</v>
      </c>
      <c r="K130" s="107"/>
      <c r="L130" s="108"/>
      <c r="M130" s="3"/>
      <c r="N130" s="111">
        <v>640</v>
      </c>
      <c r="O130" s="111">
        <v>1266</v>
      </c>
      <c r="S130" s="83">
        <v>640</v>
      </c>
      <c r="T130" s="83">
        <v>157.57142857142858</v>
      </c>
      <c r="W130" s="88">
        <v>640</v>
      </c>
      <c r="X130" s="93">
        <v>724.47619047619048</v>
      </c>
      <c r="Y130" s="93"/>
      <c r="Z130" s="93"/>
      <c r="AA130" s="92">
        <v>640</v>
      </c>
      <c r="AB130" s="92">
        <v>438.80952380952374</v>
      </c>
      <c r="AC130" s="92"/>
      <c r="AD130" s="92"/>
    </row>
    <row r="131" spans="1:30" x14ac:dyDescent="0.2">
      <c r="A131" s="98">
        <v>641</v>
      </c>
      <c r="B131" s="99">
        <v>87.571428571428555</v>
      </c>
      <c r="C131" s="99"/>
      <c r="D131" s="100"/>
      <c r="E131" s="106">
        <v>641</v>
      </c>
      <c r="F131" s="107">
        <f t="shared" si="12"/>
        <v>591.30952380952374</v>
      </c>
      <c r="G131" s="107"/>
      <c r="H131" s="108"/>
      <c r="I131" s="110">
        <v>641</v>
      </c>
      <c r="J131" s="107">
        <f t="shared" si="13"/>
        <v>287.47619047619054</v>
      </c>
      <c r="K131" s="107"/>
      <c r="L131" s="108"/>
      <c r="M131" s="3"/>
      <c r="N131" s="112">
        <v>641</v>
      </c>
      <c r="O131" s="111">
        <v>1203.4285714285716</v>
      </c>
      <c r="S131" s="83">
        <v>641</v>
      </c>
      <c r="T131" s="83">
        <v>87.571428571428555</v>
      </c>
      <c r="W131" s="88">
        <v>641</v>
      </c>
      <c r="X131" s="93">
        <v>678.88095238095229</v>
      </c>
      <c r="Y131" s="93"/>
      <c r="Z131" s="93"/>
      <c r="AA131" s="92">
        <v>641</v>
      </c>
      <c r="AB131" s="92">
        <v>375.04761904761909</v>
      </c>
      <c r="AC131" s="92"/>
      <c r="AD131" s="92"/>
    </row>
    <row r="132" spans="1:30" x14ac:dyDescent="0.2">
      <c r="A132" s="98">
        <v>642</v>
      </c>
      <c r="B132" s="99">
        <v>53.857142857142861</v>
      </c>
      <c r="C132" s="99"/>
      <c r="D132" s="100"/>
      <c r="E132" s="106">
        <v>642</v>
      </c>
      <c r="F132" s="107">
        <f t="shared" si="12"/>
        <v>432.83333333333337</v>
      </c>
      <c r="G132" s="107"/>
      <c r="H132" s="108"/>
      <c r="I132" s="110">
        <v>642</v>
      </c>
      <c r="J132" s="107">
        <f t="shared" si="13"/>
        <v>361.66666666666663</v>
      </c>
      <c r="K132" s="107"/>
      <c r="L132" s="108"/>
      <c r="M132" s="3"/>
      <c r="N132" s="111">
        <v>642</v>
      </c>
      <c r="O132" s="111">
        <v>1061.2857142857142</v>
      </c>
      <c r="S132" s="83">
        <v>642</v>
      </c>
      <c r="T132" s="83">
        <v>53.857142857142861</v>
      </c>
      <c r="W132" s="88">
        <v>642</v>
      </c>
      <c r="X132" s="93">
        <v>486.69047619047626</v>
      </c>
      <c r="Y132" s="93"/>
      <c r="Z132" s="93"/>
      <c r="AA132" s="92">
        <v>642</v>
      </c>
      <c r="AB132" s="92">
        <v>415.52380952380952</v>
      </c>
      <c r="AC132" s="92"/>
      <c r="AD132" s="92"/>
    </row>
    <row r="133" spans="1:30" x14ac:dyDescent="0.2">
      <c r="A133" s="98">
        <v>643</v>
      </c>
      <c r="B133" s="99">
        <v>174</v>
      </c>
      <c r="C133" s="99"/>
      <c r="D133" s="100"/>
      <c r="E133" s="106">
        <v>643</v>
      </c>
      <c r="F133" s="107">
        <f t="shared" si="12"/>
        <v>645.21428571428578</v>
      </c>
      <c r="G133" s="107"/>
      <c r="H133" s="108"/>
      <c r="I133" s="110">
        <v>643</v>
      </c>
      <c r="J133" s="107">
        <f t="shared" si="13"/>
        <v>225.04761904761909</v>
      </c>
      <c r="K133" s="107"/>
      <c r="L133" s="108"/>
      <c r="M133" s="3"/>
      <c r="N133" s="112">
        <v>643</v>
      </c>
      <c r="O133" s="111">
        <v>1235.1428571428571</v>
      </c>
      <c r="S133" s="83">
        <v>643</v>
      </c>
      <c r="T133" s="83">
        <v>174</v>
      </c>
      <c r="W133" s="88">
        <v>643</v>
      </c>
      <c r="X133" s="93">
        <v>819.21428571428578</v>
      </c>
      <c r="Y133" s="93"/>
      <c r="Z133" s="93"/>
      <c r="AA133" s="92">
        <v>643</v>
      </c>
      <c r="AB133" s="92">
        <v>399.04761904761909</v>
      </c>
      <c r="AC133" s="92"/>
      <c r="AD133" s="92"/>
    </row>
    <row r="134" spans="1:30" x14ac:dyDescent="0.2">
      <c r="A134" s="98">
        <v>644</v>
      </c>
      <c r="B134" s="99">
        <v>150.42857142857144</v>
      </c>
      <c r="C134" s="99"/>
      <c r="D134" s="100"/>
      <c r="E134" s="106">
        <v>644</v>
      </c>
      <c r="F134" s="107">
        <f t="shared" si="12"/>
        <v>588.28571428571422</v>
      </c>
      <c r="G134" s="107"/>
      <c r="H134" s="108"/>
      <c r="I134" s="110">
        <v>644</v>
      </c>
      <c r="J134" s="107">
        <f t="shared" si="13"/>
        <v>287.45238095238091</v>
      </c>
      <c r="K134" s="107"/>
      <c r="L134" s="108"/>
      <c r="M134" s="3"/>
      <c r="N134" s="111">
        <v>644</v>
      </c>
      <c r="O134" s="111">
        <v>1306</v>
      </c>
      <c r="S134" s="83">
        <v>644</v>
      </c>
      <c r="T134" s="83">
        <v>150.42857142857144</v>
      </c>
      <c r="W134" s="88">
        <v>644</v>
      </c>
      <c r="X134" s="93">
        <v>738.71428571428567</v>
      </c>
      <c r="Y134" s="93"/>
      <c r="Z134" s="93"/>
      <c r="AA134" s="92">
        <v>644</v>
      </c>
      <c r="AB134" s="92">
        <v>437.88095238095235</v>
      </c>
      <c r="AC134" s="92"/>
      <c r="AD134" s="92"/>
    </row>
    <row r="135" spans="1:30" x14ac:dyDescent="0.2">
      <c r="A135" s="98">
        <v>645</v>
      </c>
      <c r="B135" s="99">
        <v>0.42857142857141639</v>
      </c>
      <c r="C135" s="99"/>
      <c r="D135" s="100"/>
      <c r="E135" s="106">
        <v>645</v>
      </c>
      <c r="F135" s="107">
        <f t="shared" ref="F135:F166" si="14">X135-B135</f>
        <v>652.23809523809518</v>
      </c>
      <c r="G135" s="107"/>
      <c r="H135" s="108"/>
      <c r="I135" s="110">
        <v>645</v>
      </c>
      <c r="J135" s="107">
        <f t="shared" ref="J135:J166" si="15">AB135-B135</f>
        <v>333.2380952380953</v>
      </c>
      <c r="K135" s="107"/>
      <c r="L135" s="108"/>
      <c r="M135" s="3"/>
      <c r="N135" s="112">
        <v>645</v>
      </c>
      <c r="O135" s="111">
        <v>1207.4285714285713</v>
      </c>
      <c r="S135" s="83">
        <v>645</v>
      </c>
      <c r="T135" s="83">
        <v>0.42857142857141639</v>
      </c>
      <c r="W135" s="88">
        <v>645</v>
      </c>
      <c r="X135" s="93">
        <v>652.66666666666663</v>
      </c>
      <c r="Y135" s="93"/>
      <c r="Z135" s="93"/>
      <c r="AA135" s="92">
        <v>645</v>
      </c>
      <c r="AB135" s="92">
        <v>333.66666666666669</v>
      </c>
      <c r="AC135" s="92"/>
      <c r="AD135" s="92"/>
    </row>
    <row r="136" spans="1:30" x14ac:dyDescent="0.2">
      <c r="A136" s="98">
        <v>646</v>
      </c>
      <c r="B136" s="99">
        <v>219.85714285714286</v>
      </c>
      <c r="C136" s="99"/>
      <c r="D136" s="100"/>
      <c r="E136" s="106">
        <v>646</v>
      </c>
      <c r="F136" s="107">
        <f t="shared" si="14"/>
        <v>507.16666666666663</v>
      </c>
      <c r="G136" s="107"/>
      <c r="H136" s="108"/>
      <c r="I136" s="110">
        <v>646</v>
      </c>
      <c r="J136" s="107">
        <f t="shared" si="15"/>
        <v>90.666666666666657</v>
      </c>
      <c r="K136" s="107"/>
      <c r="L136" s="108"/>
      <c r="M136" s="3"/>
      <c r="N136" s="111">
        <v>646</v>
      </c>
      <c r="O136" s="111">
        <v>1126.2857142857142</v>
      </c>
      <c r="S136" s="83">
        <v>646</v>
      </c>
      <c r="T136" s="83">
        <v>219.85714285714286</v>
      </c>
      <c r="W136" s="88">
        <v>646</v>
      </c>
      <c r="X136" s="93">
        <v>727.02380952380952</v>
      </c>
      <c r="Y136" s="93"/>
      <c r="Z136" s="93"/>
      <c r="AA136" s="92">
        <v>646</v>
      </c>
      <c r="AB136" s="92">
        <v>310.52380952380952</v>
      </c>
      <c r="AC136" s="92"/>
      <c r="AD136" s="92"/>
    </row>
    <row r="137" spans="1:30" x14ac:dyDescent="0.2">
      <c r="A137" s="98">
        <v>647</v>
      </c>
      <c r="B137" s="99">
        <v>233.57142857142858</v>
      </c>
      <c r="C137" s="99"/>
      <c r="D137" s="100"/>
      <c r="E137" s="106">
        <v>647</v>
      </c>
      <c r="F137" s="107">
        <f t="shared" si="14"/>
        <v>487.57142857142856</v>
      </c>
      <c r="G137" s="107"/>
      <c r="H137" s="108"/>
      <c r="I137" s="110">
        <v>647</v>
      </c>
      <c r="J137" s="107">
        <f t="shared" si="15"/>
        <v>286.57142857142856</v>
      </c>
      <c r="K137" s="107"/>
      <c r="L137" s="108"/>
      <c r="M137" s="3"/>
      <c r="N137" s="112">
        <v>647</v>
      </c>
      <c r="O137" s="111">
        <v>1236.4285714285713</v>
      </c>
      <c r="S137" s="83">
        <v>647</v>
      </c>
      <c r="T137" s="83">
        <v>233.57142857142858</v>
      </c>
      <c r="W137" s="88">
        <v>647</v>
      </c>
      <c r="X137" s="93">
        <v>721.14285714285711</v>
      </c>
      <c r="Y137" s="93"/>
      <c r="Z137" s="93"/>
      <c r="AA137" s="92">
        <v>647</v>
      </c>
      <c r="AB137" s="92">
        <v>520.14285714285711</v>
      </c>
      <c r="AC137" s="92"/>
      <c r="AD137" s="92"/>
    </row>
    <row r="138" spans="1:30" x14ac:dyDescent="0.2">
      <c r="A138" s="98">
        <v>648</v>
      </c>
      <c r="B138" s="99">
        <v>201.42857142857144</v>
      </c>
      <c r="C138" s="99"/>
      <c r="D138" s="100"/>
      <c r="E138" s="106">
        <v>648</v>
      </c>
      <c r="F138" s="107">
        <f t="shared" si="14"/>
        <v>440.19047619047626</v>
      </c>
      <c r="G138" s="107"/>
      <c r="H138" s="108"/>
      <c r="I138" s="110">
        <v>648</v>
      </c>
      <c r="J138" s="107">
        <f t="shared" si="15"/>
        <v>94.023809523809518</v>
      </c>
      <c r="K138" s="107"/>
      <c r="L138" s="108"/>
      <c r="M138" s="3"/>
      <c r="N138" s="111">
        <v>648</v>
      </c>
      <c r="O138" s="111">
        <v>1097</v>
      </c>
      <c r="S138" s="83">
        <v>648</v>
      </c>
      <c r="T138" s="83">
        <v>201.42857142857144</v>
      </c>
      <c r="W138" s="88">
        <v>648</v>
      </c>
      <c r="X138" s="93">
        <v>641.61904761904771</v>
      </c>
      <c r="Y138" s="93"/>
      <c r="Z138" s="93"/>
      <c r="AA138" s="92">
        <v>648</v>
      </c>
      <c r="AB138" s="92">
        <v>295.45238095238096</v>
      </c>
      <c r="AC138" s="92"/>
      <c r="AD138" s="92"/>
    </row>
    <row r="139" spans="1:30" x14ac:dyDescent="0.2">
      <c r="A139" s="98">
        <v>649</v>
      </c>
      <c r="B139" s="99">
        <v>135.28571428571428</v>
      </c>
      <c r="C139" s="99"/>
      <c r="D139" s="100"/>
      <c r="E139" s="106">
        <v>649</v>
      </c>
      <c r="F139" s="107">
        <f t="shared" si="14"/>
        <v>477.38095238095235</v>
      </c>
      <c r="G139" s="107"/>
      <c r="H139" s="108"/>
      <c r="I139" s="110">
        <v>649</v>
      </c>
      <c r="J139" s="107">
        <f t="shared" si="15"/>
        <v>223.04761904761904</v>
      </c>
      <c r="K139" s="107"/>
      <c r="L139" s="108"/>
      <c r="M139" s="3"/>
      <c r="N139" s="112">
        <v>649</v>
      </c>
      <c r="O139" s="111">
        <v>1093</v>
      </c>
      <c r="S139" s="83">
        <v>649</v>
      </c>
      <c r="T139" s="83">
        <v>135.28571428571428</v>
      </c>
      <c r="W139" s="88">
        <v>649</v>
      </c>
      <c r="X139" s="93">
        <v>612.66666666666663</v>
      </c>
      <c r="Y139" s="93"/>
      <c r="Z139" s="93"/>
      <c r="AA139" s="92">
        <v>649</v>
      </c>
      <c r="AB139" s="92">
        <v>358.33333333333331</v>
      </c>
      <c r="AC139" s="92"/>
      <c r="AD139" s="92"/>
    </row>
    <row r="140" spans="1:30" x14ac:dyDescent="0.2">
      <c r="A140" s="98">
        <v>650</v>
      </c>
      <c r="B140" s="99">
        <v>106.14285714285714</v>
      </c>
      <c r="C140" s="99"/>
      <c r="D140" s="100"/>
      <c r="E140" s="106">
        <v>650</v>
      </c>
      <c r="F140" s="107">
        <f t="shared" si="14"/>
        <v>514.52380952380952</v>
      </c>
      <c r="G140" s="107"/>
      <c r="H140" s="108"/>
      <c r="I140" s="110">
        <v>650</v>
      </c>
      <c r="J140" s="107">
        <f t="shared" si="15"/>
        <v>179.19047619047618</v>
      </c>
      <c r="K140" s="107"/>
      <c r="L140" s="108"/>
      <c r="M140" s="3"/>
      <c r="N140" s="111">
        <v>650</v>
      </c>
      <c r="O140" s="111">
        <v>1145.5714285714287</v>
      </c>
      <c r="S140" s="83">
        <v>650</v>
      </c>
      <c r="T140" s="83">
        <v>106.14285714285714</v>
      </c>
      <c r="W140" s="88">
        <v>650</v>
      </c>
      <c r="X140" s="93">
        <v>620.66666666666663</v>
      </c>
      <c r="Y140" s="93"/>
      <c r="Z140" s="93"/>
      <c r="AA140" s="92">
        <v>650</v>
      </c>
      <c r="AB140" s="92">
        <v>285.33333333333331</v>
      </c>
      <c r="AC140" s="92"/>
      <c r="AD140" s="92"/>
    </row>
    <row r="141" spans="1:30" x14ac:dyDescent="0.2">
      <c r="A141" s="98">
        <v>651</v>
      </c>
      <c r="B141" s="99">
        <v>71.571428571428555</v>
      </c>
      <c r="C141" s="99"/>
      <c r="D141" s="100"/>
      <c r="E141" s="106">
        <v>651</v>
      </c>
      <c r="F141" s="107">
        <f t="shared" si="14"/>
        <v>520.35714285714289</v>
      </c>
      <c r="G141" s="107"/>
      <c r="H141" s="108"/>
      <c r="I141" s="110">
        <v>651</v>
      </c>
      <c r="J141" s="107">
        <f t="shared" si="15"/>
        <v>303.35714285714289</v>
      </c>
      <c r="K141" s="107"/>
      <c r="L141" s="108"/>
      <c r="M141" s="3"/>
      <c r="N141" s="112">
        <v>651</v>
      </c>
      <c r="O141" s="111">
        <v>937.14285714285722</v>
      </c>
      <c r="S141" s="83">
        <v>651</v>
      </c>
      <c r="T141" s="83">
        <v>71.571428571428555</v>
      </c>
      <c r="W141" s="88">
        <v>651</v>
      </c>
      <c r="X141" s="93">
        <v>591.92857142857144</v>
      </c>
      <c r="Y141" s="93"/>
      <c r="Z141" s="93"/>
      <c r="AA141" s="92">
        <v>651</v>
      </c>
      <c r="AB141" s="92">
        <v>374.92857142857144</v>
      </c>
      <c r="AC141" s="92"/>
      <c r="AD141" s="92"/>
    </row>
    <row r="142" spans="1:30" x14ac:dyDescent="0.2">
      <c r="A142" s="98">
        <v>652</v>
      </c>
      <c r="B142" s="99">
        <v>15.571428571428584</v>
      </c>
      <c r="C142" s="99"/>
      <c r="D142" s="100"/>
      <c r="E142" s="106">
        <v>652</v>
      </c>
      <c r="F142" s="107">
        <f t="shared" si="14"/>
        <v>553.76190476190482</v>
      </c>
      <c r="G142" s="107"/>
      <c r="H142" s="108"/>
      <c r="I142" s="110">
        <v>652</v>
      </c>
      <c r="J142" s="107">
        <f t="shared" si="15"/>
        <v>288.09523809523807</v>
      </c>
      <c r="K142" s="107"/>
      <c r="L142" s="108"/>
      <c r="M142" s="3"/>
      <c r="N142" s="111">
        <v>652</v>
      </c>
      <c r="O142" s="111">
        <v>1080.2857142857142</v>
      </c>
      <c r="S142" s="83">
        <v>652</v>
      </c>
      <c r="T142" s="83">
        <v>15.571428571428584</v>
      </c>
      <c r="W142" s="88">
        <v>652</v>
      </c>
      <c r="X142" s="93">
        <v>569.33333333333337</v>
      </c>
      <c r="Y142" s="93"/>
      <c r="Z142" s="93"/>
      <c r="AA142" s="92">
        <v>652</v>
      </c>
      <c r="AB142" s="92">
        <v>303.66666666666669</v>
      </c>
      <c r="AC142" s="92"/>
      <c r="AD142" s="92"/>
    </row>
    <row r="143" spans="1:30" x14ac:dyDescent="0.2">
      <c r="A143" s="98">
        <v>653</v>
      </c>
      <c r="B143" s="99">
        <v>104.14285714285711</v>
      </c>
      <c r="C143" s="99"/>
      <c r="D143" s="100"/>
      <c r="E143" s="106">
        <v>653</v>
      </c>
      <c r="F143" s="107">
        <f t="shared" si="14"/>
        <v>514.30952380952385</v>
      </c>
      <c r="G143" s="107"/>
      <c r="H143" s="108"/>
      <c r="I143" s="110">
        <v>653</v>
      </c>
      <c r="J143" s="107">
        <f t="shared" si="15"/>
        <v>187.47619047619048</v>
      </c>
      <c r="K143" s="107"/>
      <c r="L143" s="108"/>
      <c r="M143" s="3"/>
      <c r="N143" s="112">
        <v>653</v>
      </c>
      <c r="O143" s="111">
        <v>847.85714285714289</v>
      </c>
      <c r="S143" s="83">
        <v>653</v>
      </c>
      <c r="T143" s="83">
        <v>104.14285714285711</v>
      </c>
      <c r="W143" s="88">
        <v>653</v>
      </c>
      <c r="X143" s="93">
        <v>618.45238095238096</v>
      </c>
      <c r="Y143" s="93"/>
      <c r="Z143" s="93"/>
      <c r="AA143" s="92">
        <v>653</v>
      </c>
      <c r="AB143" s="92">
        <v>291.61904761904759</v>
      </c>
      <c r="AC143" s="92"/>
      <c r="AD143" s="92"/>
    </row>
    <row r="144" spans="1:30" x14ac:dyDescent="0.2">
      <c r="A144" s="98">
        <v>654</v>
      </c>
      <c r="B144" s="99">
        <v>100.71428571428569</v>
      </c>
      <c r="C144" s="99"/>
      <c r="D144" s="100"/>
      <c r="E144" s="106">
        <v>654</v>
      </c>
      <c r="F144" s="107">
        <f t="shared" si="14"/>
        <v>519.64285714285722</v>
      </c>
      <c r="G144" s="107"/>
      <c r="H144" s="108"/>
      <c r="I144" s="110">
        <v>654</v>
      </c>
      <c r="J144" s="107">
        <f t="shared" si="15"/>
        <v>143.30952380952385</v>
      </c>
      <c r="K144" s="107"/>
      <c r="L144" s="108"/>
      <c r="M144" s="3"/>
      <c r="N144" s="111">
        <v>654</v>
      </c>
      <c r="O144" s="111">
        <v>922.14285714285711</v>
      </c>
      <c r="S144" s="83">
        <v>654</v>
      </c>
      <c r="T144" s="83">
        <v>100.71428571428569</v>
      </c>
      <c r="W144" s="88">
        <v>654</v>
      </c>
      <c r="X144" s="93">
        <v>620.35714285714289</v>
      </c>
      <c r="Y144" s="93"/>
      <c r="Z144" s="93"/>
      <c r="AA144" s="92">
        <v>654</v>
      </c>
      <c r="AB144" s="92">
        <v>244.02380952380955</v>
      </c>
      <c r="AC144" s="92"/>
      <c r="AD144" s="92"/>
    </row>
    <row r="145" spans="1:30" x14ac:dyDescent="0.2">
      <c r="A145" s="98">
        <v>655</v>
      </c>
      <c r="B145" s="99">
        <v>133.85714285714286</v>
      </c>
      <c r="C145" s="99"/>
      <c r="D145" s="100"/>
      <c r="E145" s="106">
        <v>655</v>
      </c>
      <c r="F145" s="107">
        <f t="shared" si="14"/>
        <v>347.45238095238085</v>
      </c>
      <c r="G145" s="107"/>
      <c r="H145" s="108"/>
      <c r="I145" s="110">
        <v>655</v>
      </c>
      <c r="J145" s="107">
        <f t="shared" si="15"/>
        <v>108.28571428571428</v>
      </c>
      <c r="K145" s="107"/>
      <c r="L145" s="108"/>
      <c r="M145" s="3"/>
      <c r="N145" s="112">
        <v>655</v>
      </c>
      <c r="O145" s="111">
        <v>895.42857142857133</v>
      </c>
      <c r="S145" s="83">
        <v>655</v>
      </c>
      <c r="T145" s="83">
        <v>133.85714285714286</v>
      </c>
      <c r="W145" s="88">
        <v>655</v>
      </c>
      <c r="X145" s="93">
        <v>481.30952380952374</v>
      </c>
      <c r="Y145" s="93"/>
      <c r="Z145" s="93"/>
      <c r="AA145" s="92">
        <v>655</v>
      </c>
      <c r="AB145" s="92">
        <v>242.14285714285714</v>
      </c>
      <c r="AC145" s="92"/>
      <c r="AD145" s="92"/>
    </row>
    <row r="146" spans="1:30" x14ac:dyDescent="0.2">
      <c r="A146" s="98">
        <v>656</v>
      </c>
      <c r="B146" s="99">
        <v>49.285714285714278</v>
      </c>
      <c r="C146" s="99"/>
      <c r="D146" s="100"/>
      <c r="E146" s="106">
        <v>656</v>
      </c>
      <c r="F146" s="107">
        <f t="shared" si="14"/>
        <v>460.52380952380946</v>
      </c>
      <c r="G146" s="107"/>
      <c r="H146" s="108"/>
      <c r="I146" s="110">
        <v>656</v>
      </c>
      <c r="J146" s="107">
        <f t="shared" si="15"/>
        <v>331.1904761904762</v>
      </c>
      <c r="K146" s="107"/>
      <c r="L146" s="108"/>
      <c r="M146" s="3"/>
      <c r="N146" s="111">
        <v>656</v>
      </c>
      <c r="O146" s="111">
        <v>978.14285714285711</v>
      </c>
      <c r="S146" s="83">
        <v>656</v>
      </c>
      <c r="T146" s="83">
        <v>49.285714285714278</v>
      </c>
      <c r="W146" s="88">
        <v>656</v>
      </c>
      <c r="X146" s="93">
        <v>509.80952380952374</v>
      </c>
      <c r="Y146" s="93"/>
      <c r="Z146" s="93"/>
      <c r="AA146" s="92">
        <v>656</v>
      </c>
      <c r="AB146" s="92">
        <v>380.47619047619048</v>
      </c>
      <c r="AC146" s="92"/>
      <c r="AD146" s="92"/>
    </row>
    <row r="147" spans="1:30" x14ac:dyDescent="0.2">
      <c r="A147" s="98">
        <v>657</v>
      </c>
      <c r="B147" s="99">
        <v>81.714285714285708</v>
      </c>
      <c r="C147" s="99"/>
      <c r="D147" s="100"/>
      <c r="E147" s="106">
        <v>657</v>
      </c>
      <c r="F147" s="107">
        <f t="shared" si="14"/>
        <v>368.57142857142856</v>
      </c>
      <c r="G147" s="107"/>
      <c r="H147" s="108"/>
      <c r="I147" s="110">
        <v>657</v>
      </c>
      <c r="J147" s="107">
        <f t="shared" si="15"/>
        <v>211.90476190476187</v>
      </c>
      <c r="K147" s="107"/>
      <c r="L147" s="108"/>
      <c r="M147" s="3"/>
      <c r="N147" s="112">
        <v>657</v>
      </c>
      <c r="O147" s="111">
        <v>940.14285714285722</v>
      </c>
      <c r="S147" s="83">
        <v>657</v>
      </c>
      <c r="T147" s="83">
        <v>81.714285714285708</v>
      </c>
      <c r="W147" s="88">
        <v>657</v>
      </c>
      <c r="X147" s="93">
        <v>450.28571428571428</v>
      </c>
      <c r="Y147" s="93"/>
      <c r="Z147" s="93"/>
      <c r="AA147" s="92">
        <v>657</v>
      </c>
      <c r="AB147" s="92">
        <v>293.61904761904759</v>
      </c>
      <c r="AC147" s="92"/>
      <c r="AD147" s="92"/>
    </row>
    <row r="148" spans="1:30" x14ac:dyDescent="0.2">
      <c r="A148" s="98">
        <v>658</v>
      </c>
      <c r="B148" s="99">
        <v>-14.285714285714306</v>
      </c>
      <c r="C148" s="99"/>
      <c r="D148" s="100"/>
      <c r="E148" s="106">
        <v>658</v>
      </c>
      <c r="F148" s="107">
        <f t="shared" si="14"/>
        <v>541.38095238095241</v>
      </c>
      <c r="G148" s="107"/>
      <c r="H148" s="108"/>
      <c r="I148" s="110">
        <v>658</v>
      </c>
      <c r="J148" s="107">
        <f t="shared" si="15"/>
        <v>207.21428571428572</v>
      </c>
      <c r="K148" s="107"/>
      <c r="L148" s="108"/>
      <c r="M148" s="3"/>
      <c r="N148" s="111">
        <v>658</v>
      </c>
      <c r="O148" s="111">
        <v>835.28571428571433</v>
      </c>
      <c r="S148" s="83">
        <v>658</v>
      </c>
      <c r="T148" s="83">
        <v>-14.285714285714306</v>
      </c>
      <c r="W148" s="88">
        <v>658</v>
      </c>
      <c r="X148" s="93">
        <v>527.09523809523807</v>
      </c>
      <c r="Y148" s="93"/>
      <c r="Z148" s="93"/>
      <c r="AA148" s="92">
        <v>658</v>
      </c>
      <c r="AB148" s="92">
        <v>192.92857142857142</v>
      </c>
      <c r="AC148" s="92"/>
      <c r="AD148" s="92"/>
    </row>
    <row r="149" spans="1:30" x14ac:dyDescent="0.2">
      <c r="A149" s="98">
        <v>659</v>
      </c>
      <c r="B149" s="99">
        <v>-0.28571428571427759</v>
      </c>
      <c r="C149" s="99"/>
      <c r="D149" s="100"/>
      <c r="E149" s="106">
        <v>659</v>
      </c>
      <c r="F149" s="107">
        <f t="shared" si="14"/>
        <v>399.09523809523802</v>
      </c>
      <c r="G149" s="107"/>
      <c r="H149" s="108"/>
      <c r="I149" s="110">
        <v>659</v>
      </c>
      <c r="J149" s="107">
        <f t="shared" si="15"/>
        <v>241.5952380952381</v>
      </c>
      <c r="K149" s="107"/>
      <c r="L149" s="108"/>
      <c r="M149" s="3"/>
      <c r="N149" s="112">
        <v>659</v>
      </c>
      <c r="O149" s="111">
        <v>876.71428571428578</v>
      </c>
      <c r="S149" s="83">
        <v>659</v>
      </c>
      <c r="T149" s="83">
        <v>-0.28571428571427759</v>
      </c>
      <c r="W149" s="88">
        <v>659</v>
      </c>
      <c r="X149" s="93">
        <v>398.80952380952374</v>
      </c>
      <c r="Y149" s="93"/>
      <c r="Z149" s="93"/>
      <c r="AA149" s="92">
        <v>659</v>
      </c>
      <c r="AB149" s="92">
        <v>241.30952380952382</v>
      </c>
      <c r="AC149" s="92"/>
      <c r="AD149" s="92"/>
    </row>
    <row r="150" spans="1:30" x14ac:dyDescent="0.2">
      <c r="A150" s="98">
        <v>660</v>
      </c>
      <c r="B150" s="99">
        <v>126.42857142857142</v>
      </c>
      <c r="C150" s="99"/>
      <c r="D150" s="100"/>
      <c r="E150" s="106">
        <v>660</v>
      </c>
      <c r="F150" s="107">
        <f t="shared" si="14"/>
        <v>365.88095238095229</v>
      </c>
      <c r="G150" s="107"/>
      <c r="H150" s="108"/>
      <c r="I150" s="110">
        <v>660</v>
      </c>
      <c r="J150" s="107">
        <f t="shared" si="15"/>
        <v>159.71428571428569</v>
      </c>
      <c r="K150" s="107"/>
      <c r="L150" s="108"/>
      <c r="M150" s="3"/>
      <c r="N150" s="111">
        <v>660</v>
      </c>
      <c r="O150" s="111">
        <v>885.42857142857144</v>
      </c>
      <c r="S150" s="83">
        <v>660</v>
      </c>
      <c r="T150" s="83">
        <v>126.42857142857142</v>
      </c>
      <c r="W150" s="88">
        <v>660</v>
      </c>
      <c r="X150" s="93">
        <v>492.30952380952374</v>
      </c>
      <c r="Y150" s="93"/>
      <c r="Z150" s="93"/>
      <c r="AA150" s="92">
        <v>660</v>
      </c>
      <c r="AB150" s="92">
        <v>286.14285714285711</v>
      </c>
      <c r="AC150" s="92"/>
      <c r="AD150" s="92"/>
    </row>
    <row r="151" spans="1:30" x14ac:dyDescent="0.2">
      <c r="A151" s="98">
        <v>661</v>
      </c>
      <c r="B151" s="99">
        <v>151.42857142857144</v>
      </c>
      <c r="C151" s="99"/>
      <c r="D151" s="100"/>
      <c r="E151" s="106">
        <v>661</v>
      </c>
      <c r="F151" s="107">
        <f t="shared" si="14"/>
        <v>300</v>
      </c>
      <c r="G151" s="107"/>
      <c r="H151" s="108"/>
      <c r="I151" s="110">
        <v>661</v>
      </c>
      <c r="J151" s="107">
        <f t="shared" si="15"/>
        <v>164.5</v>
      </c>
      <c r="K151" s="107"/>
      <c r="L151" s="108"/>
      <c r="M151" s="3"/>
      <c r="N151" s="112">
        <v>661</v>
      </c>
      <c r="O151" s="111">
        <v>816.28571428571433</v>
      </c>
      <c r="S151" s="83">
        <v>661</v>
      </c>
      <c r="T151" s="83">
        <v>151.42857142857144</v>
      </c>
      <c r="W151" s="88">
        <v>661</v>
      </c>
      <c r="X151" s="93">
        <v>451.42857142857144</v>
      </c>
      <c r="Y151" s="93"/>
      <c r="Z151" s="93"/>
      <c r="AA151" s="92">
        <v>661</v>
      </c>
      <c r="AB151" s="92">
        <v>315.92857142857144</v>
      </c>
      <c r="AC151" s="92"/>
      <c r="AD151" s="92"/>
    </row>
    <row r="152" spans="1:30" x14ac:dyDescent="0.2">
      <c r="A152" s="98">
        <v>662</v>
      </c>
      <c r="B152" s="99">
        <v>53.571428571428584</v>
      </c>
      <c r="C152" s="99"/>
      <c r="D152" s="100"/>
      <c r="E152" s="106">
        <v>662</v>
      </c>
      <c r="F152" s="107">
        <f t="shared" si="14"/>
        <v>325.95238095238096</v>
      </c>
      <c r="G152" s="107"/>
      <c r="H152" s="108"/>
      <c r="I152" s="110">
        <v>662</v>
      </c>
      <c r="J152" s="107">
        <f t="shared" si="15"/>
        <v>160.78571428571428</v>
      </c>
      <c r="K152" s="107"/>
      <c r="L152" s="108"/>
      <c r="M152" s="3"/>
      <c r="N152" s="111">
        <v>662</v>
      </c>
      <c r="O152" s="111">
        <v>804.57142857142856</v>
      </c>
      <c r="S152" s="83">
        <v>662</v>
      </c>
      <c r="T152" s="83">
        <v>53.571428571428584</v>
      </c>
      <c r="W152" s="88">
        <v>662</v>
      </c>
      <c r="X152" s="93">
        <v>379.52380952380952</v>
      </c>
      <c r="Y152" s="93"/>
      <c r="Z152" s="93"/>
      <c r="AA152" s="92">
        <v>662</v>
      </c>
      <c r="AB152" s="92">
        <v>214.35714285714286</v>
      </c>
      <c r="AC152" s="92"/>
      <c r="AD152" s="92"/>
    </row>
    <row r="153" spans="1:30" x14ac:dyDescent="0.2">
      <c r="A153" s="98">
        <v>663</v>
      </c>
      <c r="B153" s="99">
        <v>56.571428571428555</v>
      </c>
      <c r="C153" s="99"/>
      <c r="D153" s="100"/>
      <c r="E153" s="106">
        <v>663</v>
      </c>
      <c r="F153" s="107">
        <f t="shared" si="14"/>
        <v>369.26190476190482</v>
      </c>
      <c r="G153" s="107"/>
      <c r="H153" s="108"/>
      <c r="I153" s="110">
        <v>663</v>
      </c>
      <c r="J153" s="107">
        <f t="shared" si="15"/>
        <v>20.761904761904759</v>
      </c>
      <c r="K153" s="107"/>
      <c r="L153" s="108"/>
      <c r="N153" s="112">
        <v>663</v>
      </c>
      <c r="O153" s="111">
        <v>750.14285714285711</v>
      </c>
      <c r="S153" s="83">
        <v>663</v>
      </c>
      <c r="T153" s="83">
        <v>56.571428571428555</v>
      </c>
      <c r="W153" s="88">
        <v>663</v>
      </c>
      <c r="X153" s="93">
        <v>425.83333333333337</v>
      </c>
      <c r="Y153" s="93"/>
      <c r="Z153" s="93"/>
      <c r="AA153" s="92">
        <v>663</v>
      </c>
      <c r="AB153" s="92">
        <v>77.333333333333314</v>
      </c>
      <c r="AC153" s="92"/>
      <c r="AD153" s="92"/>
    </row>
    <row r="154" spans="1:30" x14ac:dyDescent="0.2">
      <c r="A154" s="98">
        <v>664</v>
      </c>
      <c r="B154" s="99">
        <v>171.14285714285717</v>
      </c>
      <c r="C154" s="99"/>
      <c r="D154" s="100"/>
      <c r="E154" s="106">
        <v>664</v>
      </c>
      <c r="F154" s="107">
        <f t="shared" si="14"/>
        <v>431.02380952380946</v>
      </c>
      <c r="G154" s="107"/>
      <c r="H154" s="108"/>
      <c r="I154" s="110">
        <v>664</v>
      </c>
      <c r="J154" s="107">
        <f t="shared" si="15"/>
        <v>20.690476190476147</v>
      </c>
      <c r="K154" s="107"/>
      <c r="L154" s="108"/>
      <c r="N154" s="111">
        <v>664</v>
      </c>
      <c r="O154" s="111">
        <v>975.42857142857133</v>
      </c>
      <c r="S154" s="83">
        <v>664</v>
      </c>
      <c r="T154" s="83">
        <v>171.14285714285717</v>
      </c>
      <c r="W154" s="88">
        <v>664</v>
      </c>
      <c r="X154" s="93">
        <v>602.16666666666663</v>
      </c>
      <c r="Y154" s="93"/>
      <c r="Z154" s="93"/>
      <c r="AA154" s="92">
        <v>664</v>
      </c>
      <c r="AB154" s="92">
        <v>191.83333333333331</v>
      </c>
      <c r="AC154" s="92"/>
      <c r="AD154" s="92"/>
    </row>
    <row r="155" spans="1:30" x14ac:dyDescent="0.2">
      <c r="A155" s="98">
        <v>665</v>
      </c>
      <c r="B155" s="99">
        <v>91.571428571428555</v>
      </c>
      <c r="C155" s="99"/>
      <c r="D155" s="100"/>
      <c r="E155" s="106">
        <v>665</v>
      </c>
      <c r="F155" s="107">
        <f t="shared" si="14"/>
        <v>406.21428571428572</v>
      </c>
      <c r="G155" s="107"/>
      <c r="H155" s="108"/>
      <c r="I155" s="110">
        <v>665</v>
      </c>
      <c r="J155" s="107">
        <f t="shared" si="15"/>
        <v>207.38095238095241</v>
      </c>
      <c r="K155" s="107"/>
      <c r="L155" s="108"/>
      <c r="N155" s="112">
        <v>665</v>
      </c>
      <c r="O155" s="111">
        <v>923.85714285714289</v>
      </c>
      <c r="S155" s="83">
        <v>665</v>
      </c>
      <c r="T155" s="83">
        <v>91.571428571428555</v>
      </c>
      <c r="W155" s="88">
        <v>665</v>
      </c>
      <c r="X155" s="93">
        <v>497.78571428571428</v>
      </c>
      <c r="Y155" s="93"/>
      <c r="Z155" s="93"/>
      <c r="AA155" s="92">
        <v>665</v>
      </c>
      <c r="AB155" s="92">
        <v>298.95238095238096</v>
      </c>
      <c r="AC155" s="92"/>
      <c r="AD155" s="92"/>
    </row>
    <row r="156" spans="1:30" x14ac:dyDescent="0.2">
      <c r="A156" s="98">
        <v>666</v>
      </c>
      <c r="B156" s="99">
        <v>57.999999999999986</v>
      </c>
      <c r="C156" s="99"/>
      <c r="D156" s="100"/>
      <c r="E156" s="106">
        <v>666</v>
      </c>
      <c r="F156" s="107">
        <f t="shared" si="14"/>
        <v>500.54761904761904</v>
      </c>
      <c r="G156" s="107"/>
      <c r="H156" s="108"/>
      <c r="I156" s="110">
        <v>666</v>
      </c>
      <c r="J156" s="107">
        <f t="shared" si="15"/>
        <v>107.21428571428574</v>
      </c>
      <c r="K156" s="107"/>
      <c r="L156" s="108"/>
      <c r="N156" s="111">
        <v>666</v>
      </c>
      <c r="O156" s="111">
        <v>676</v>
      </c>
      <c r="S156" s="83">
        <v>666</v>
      </c>
      <c r="T156" s="83">
        <v>57.999999999999986</v>
      </c>
      <c r="W156" s="88">
        <v>666</v>
      </c>
      <c r="X156" s="93">
        <v>558.54761904761904</v>
      </c>
      <c r="Y156" s="93"/>
      <c r="Z156" s="93"/>
      <c r="AA156" s="92">
        <v>666</v>
      </c>
      <c r="AB156" s="92">
        <v>165.21428571428572</v>
      </c>
      <c r="AC156" s="92"/>
      <c r="AD156" s="92"/>
    </row>
    <row r="157" spans="1:30" x14ac:dyDescent="0.2">
      <c r="A157" s="98">
        <v>667</v>
      </c>
      <c r="B157" s="99">
        <v>59.571428571428584</v>
      </c>
      <c r="C157" s="99"/>
      <c r="D157" s="100"/>
      <c r="E157" s="106">
        <v>667</v>
      </c>
      <c r="F157" s="107">
        <f t="shared" si="14"/>
        <v>336.26190476190482</v>
      </c>
      <c r="G157" s="107"/>
      <c r="H157" s="108"/>
      <c r="I157" s="110">
        <v>667</v>
      </c>
      <c r="J157" s="107">
        <f t="shared" si="15"/>
        <v>181.26190476190473</v>
      </c>
      <c r="K157" s="107"/>
      <c r="L157" s="108"/>
      <c r="N157" s="112">
        <v>667</v>
      </c>
      <c r="O157" s="111">
        <v>781.14285714285711</v>
      </c>
      <c r="S157" s="83">
        <v>667</v>
      </c>
      <c r="T157" s="83">
        <v>59.571428571428584</v>
      </c>
      <c r="W157" s="88">
        <v>667</v>
      </c>
      <c r="X157" s="93">
        <v>395.83333333333337</v>
      </c>
      <c r="Y157" s="93"/>
      <c r="Z157" s="93"/>
      <c r="AA157" s="92">
        <v>667</v>
      </c>
      <c r="AB157" s="92">
        <v>240.83333333333331</v>
      </c>
      <c r="AC157" s="92"/>
      <c r="AD157" s="92"/>
    </row>
    <row r="158" spans="1:30" x14ac:dyDescent="0.2">
      <c r="A158" s="98">
        <v>668</v>
      </c>
      <c r="B158" s="99">
        <v>122.42857142857142</v>
      </c>
      <c r="C158" s="99"/>
      <c r="D158" s="100"/>
      <c r="E158" s="106">
        <v>668</v>
      </c>
      <c r="F158" s="107">
        <f t="shared" si="14"/>
        <v>244.88095238095244</v>
      </c>
      <c r="G158" s="107"/>
      <c r="H158" s="108"/>
      <c r="I158" s="110">
        <v>668</v>
      </c>
      <c r="J158" s="107">
        <f t="shared" si="15"/>
        <v>116.21428571428572</v>
      </c>
      <c r="K158" s="107"/>
      <c r="L158" s="108"/>
      <c r="N158" s="111">
        <v>668</v>
      </c>
      <c r="O158" s="111">
        <v>718.71428571428567</v>
      </c>
      <c r="S158" s="83">
        <v>668</v>
      </c>
      <c r="T158" s="83">
        <v>122.42857142857142</v>
      </c>
      <c r="W158" s="88">
        <v>668</v>
      </c>
      <c r="X158" s="93">
        <v>367.30952380952385</v>
      </c>
      <c r="Y158" s="93"/>
      <c r="Z158" s="93"/>
      <c r="AA158" s="92">
        <v>668</v>
      </c>
      <c r="AB158" s="92">
        <v>238.64285714285714</v>
      </c>
      <c r="AC158" s="92"/>
      <c r="AD158" s="92"/>
    </row>
    <row r="159" spans="1:30" x14ac:dyDescent="0.2">
      <c r="A159" s="98">
        <v>669</v>
      </c>
      <c r="B159" s="99">
        <v>82.571428571428569</v>
      </c>
      <c r="C159" s="99"/>
      <c r="D159" s="100"/>
      <c r="E159" s="106">
        <v>669</v>
      </c>
      <c r="F159" s="107">
        <f t="shared" si="14"/>
        <v>369.83333333333337</v>
      </c>
      <c r="G159" s="107"/>
      <c r="H159" s="108"/>
      <c r="I159" s="110">
        <v>669</v>
      </c>
      <c r="J159" s="107">
        <f t="shared" si="15"/>
        <v>75.166666666666671</v>
      </c>
      <c r="K159" s="107"/>
      <c r="L159" s="108"/>
      <c r="N159" s="112">
        <v>669</v>
      </c>
      <c r="O159" s="111">
        <v>697</v>
      </c>
      <c r="S159" s="83">
        <v>669</v>
      </c>
      <c r="T159" s="83">
        <v>82.571428571428569</v>
      </c>
      <c r="W159" s="88">
        <v>669</v>
      </c>
      <c r="X159" s="93">
        <v>452.40476190476193</v>
      </c>
      <c r="Y159" s="93"/>
      <c r="Z159" s="93"/>
      <c r="AA159" s="92">
        <v>669</v>
      </c>
      <c r="AB159" s="92">
        <v>157.73809523809524</v>
      </c>
      <c r="AC159" s="92"/>
      <c r="AD159" s="92"/>
    </row>
    <row r="160" spans="1:30" x14ac:dyDescent="0.2">
      <c r="A160" s="98">
        <v>670</v>
      </c>
      <c r="B160" s="99">
        <v>37.714285714285722</v>
      </c>
      <c r="C160" s="99"/>
      <c r="D160" s="100"/>
      <c r="E160" s="106">
        <v>670</v>
      </c>
      <c r="F160" s="107">
        <f t="shared" si="14"/>
        <v>514.95238095238096</v>
      </c>
      <c r="G160" s="107"/>
      <c r="H160" s="108"/>
      <c r="I160" s="110">
        <v>670</v>
      </c>
      <c r="J160" s="107">
        <f t="shared" si="15"/>
        <v>209.45238095238096</v>
      </c>
      <c r="K160" s="107"/>
      <c r="L160" s="108"/>
      <c r="N160" s="111">
        <v>670</v>
      </c>
      <c r="O160" s="111">
        <v>812</v>
      </c>
      <c r="S160" s="83">
        <v>670</v>
      </c>
      <c r="T160" s="83">
        <v>37.714285714285722</v>
      </c>
      <c r="W160" s="88">
        <v>670</v>
      </c>
      <c r="X160" s="93">
        <v>552.66666666666663</v>
      </c>
      <c r="Y160" s="93"/>
      <c r="Z160" s="93"/>
      <c r="AA160" s="92">
        <v>670</v>
      </c>
      <c r="AB160" s="92">
        <v>247.16666666666669</v>
      </c>
      <c r="AC160" s="92"/>
      <c r="AD160" s="92"/>
    </row>
    <row r="161" spans="1:30" x14ac:dyDescent="0.2">
      <c r="A161" s="98">
        <v>671</v>
      </c>
      <c r="B161" s="99">
        <v>57.857142857142861</v>
      </c>
      <c r="C161" s="99"/>
      <c r="D161" s="100"/>
      <c r="E161" s="106">
        <v>671</v>
      </c>
      <c r="F161" s="107">
        <f t="shared" si="14"/>
        <v>427.83333333333337</v>
      </c>
      <c r="G161" s="107"/>
      <c r="H161" s="108"/>
      <c r="I161" s="110">
        <v>671</v>
      </c>
      <c r="J161" s="107">
        <f t="shared" si="15"/>
        <v>12.333333333333343</v>
      </c>
      <c r="K161" s="107"/>
      <c r="L161" s="108"/>
      <c r="N161" s="112">
        <v>671</v>
      </c>
      <c r="O161" s="111">
        <v>635.57142857142856</v>
      </c>
      <c r="S161" s="83">
        <v>671</v>
      </c>
      <c r="T161" s="83">
        <v>57.857142857142861</v>
      </c>
      <c r="W161" s="88">
        <v>671</v>
      </c>
      <c r="X161" s="93">
        <v>485.69047619047626</v>
      </c>
      <c r="Y161" s="93"/>
      <c r="Z161" s="93"/>
      <c r="AA161" s="92">
        <v>671</v>
      </c>
      <c r="AB161" s="92">
        <v>70.190476190476204</v>
      </c>
      <c r="AC161" s="92"/>
      <c r="AD161" s="92"/>
    </row>
    <row r="162" spans="1:30" x14ac:dyDescent="0.2">
      <c r="A162" s="98">
        <v>672</v>
      </c>
      <c r="B162" s="99">
        <v>122.42857142857143</v>
      </c>
      <c r="C162" s="99"/>
      <c r="D162" s="100"/>
      <c r="E162" s="106">
        <v>672</v>
      </c>
      <c r="F162" s="107">
        <f t="shared" si="14"/>
        <v>383.85714285714283</v>
      </c>
      <c r="G162" s="107"/>
      <c r="H162" s="108"/>
      <c r="I162" s="110">
        <v>672</v>
      </c>
      <c r="J162" s="107">
        <f t="shared" si="15"/>
        <v>127.52380952380953</v>
      </c>
      <c r="K162" s="107"/>
      <c r="L162" s="108"/>
      <c r="N162" s="111">
        <v>672</v>
      </c>
      <c r="O162" s="111">
        <v>585</v>
      </c>
      <c r="S162" s="83">
        <v>672</v>
      </c>
      <c r="T162" s="83">
        <v>122.42857142857143</v>
      </c>
      <c r="W162" s="88">
        <v>672</v>
      </c>
      <c r="X162" s="93">
        <v>506.28571428571428</v>
      </c>
      <c r="Y162" s="93"/>
      <c r="Z162" s="93"/>
      <c r="AA162" s="92">
        <v>672</v>
      </c>
      <c r="AB162" s="92">
        <v>249.95238095238096</v>
      </c>
      <c r="AC162" s="92"/>
      <c r="AD162" s="92"/>
    </row>
    <row r="163" spans="1:30" x14ac:dyDescent="0.2">
      <c r="A163" s="98">
        <v>673</v>
      </c>
      <c r="B163" s="99">
        <v>76.285714285714292</v>
      </c>
      <c r="C163" s="99"/>
      <c r="D163" s="100"/>
      <c r="E163" s="106">
        <v>673</v>
      </c>
      <c r="F163" s="107">
        <f t="shared" si="14"/>
        <v>302.11904761904759</v>
      </c>
      <c r="G163" s="107"/>
      <c r="H163" s="108"/>
      <c r="I163" s="110">
        <v>673</v>
      </c>
      <c r="J163" s="107">
        <f t="shared" si="15"/>
        <v>183.61904761904759</v>
      </c>
      <c r="K163" s="107"/>
      <c r="L163" s="108"/>
      <c r="N163" s="112">
        <v>673</v>
      </c>
      <c r="O163" s="111">
        <v>692.71428571428567</v>
      </c>
      <c r="S163" s="83">
        <v>673</v>
      </c>
      <c r="T163" s="83">
        <v>76.285714285714292</v>
      </c>
      <c r="W163" s="88">
        <v>673</v>
      </c>
      <c r="X163" s="93">
        <v>378.40476190476187</v>
      </c>
      <c r="Y163" s="93"/>
      <c r="Z163" s="93"/>
      <c r="AA163" s="92">
        <v>673</v>
      </c>
      <c r="AB163" s="92">
        <v>259.90476190476187</v>
      </c>
      <c r="AC163" s="92"/>
      <c r="AD163" s="92"/>
    </row>
    <row r="164" spans="1:30" x14ac:dyDescent="0.2">
      <c r="A164" s="98">
        <v>674</v>
      </c>
      <c r="B164" s="99">
        <v>60</v>
      </c>
      <c r="C164" s="99"/>
      <c r="D164" s="100"/>
      <c r="E164" s="106">
        <v>674</v>
      </c>
      <c r="F164" s="107">
        <f t="shared" si="14"/>
        <v>489.09523809523807</v>
      </c>
      <c r="G164" s="107"/>
      <c r="H164" s="108"/>
      <c r="I164" s="110">
        <v>674</v>
      </c>
      <c r="J164" s="107">
        <f t="shared" si="15"/>
        <v>254.42857142857144</v>
      </c>
      <c r="K164" s="107"/>
      <c r="L164" s="108"/>
      <c r="N164" s="111">
        <v>674</v>
      </c>
      <c r="O164" s="111">
        <v>902.28571428571433</v>
      </c>
      <c r="S164" s="83">
        <v>674</v>
      </c>
      <c r="T164" s="83">
        <v>60</v>
      </c>
      <c r="W164" s="88">
        <v>674</v>
      </c>
      <c r="X164" s="93">
        <v>549.09523809523807</v>
      </c>
      <c r="Y164" s="93"/>
      <c r="Z164" s="93"/>
      <c r="AA164" s="92">
        <v>674</v>
      </c>
      <c r="AB164" s="92">
        <v>314.42857142857144</v>
      </c>
      <c r="AC164" s="92"/>
      <c r="AD164" s="92"/>
    </row>
    <row r="165" spans="1:30" x14ac:dyDescent="0.2">
      <c r="A165" s="98">
        <v>675</v>
      </c>
      <c r="B165" s="99">
        <v>32.714285714285722</v>
      </c>
      <c r="C165" s="99"/>
      <c r="D165" s="100"/>
      <c r="E165" s="106">
        <v>675</v>
      </c>
      <c r="F165" s="107">
        <f t="shared" si="14"/>
        <v>228.64285714285717</v>
      </c>
      <c r="G165" s="107"/>
      <c r="H165" s="108"/>
      <c r="I165" s="110">
        <v>675</v>
      </c>
      <c r="J165" s="107">
        <f t="shared" si="15"/>
        <v>53.142857142857139</v>
      </c>
      <c r="K165" s="107"/>
      <c r="L165" s="108"/>
      <c r="N165" s="112">
        <v>675</v>
      </c>
      <c r="O165" s="111">
        <v>696.14285714285722</v>
      </c>
      <c r="S165" s="83">
        <v>675</v>
      </c>
      <c r="T165" s="83">
        <v>32.714285714285722</v>
      </c>
      <c r="W165" s="88">
        <v>675</v>
      </c>
      <c r="X165" s="93">
        <v>261.35714285714289</v>
      </c>
      <c r="Y165" s="93"/>
      <c r="Z165" s="93"/>
      <c r="AA165" s="92">
        <v>675</v>
      </c>
      <c r="AB165" s="92">
        <v>85.857142857142861</v>
      </c>
      <c r="AC165" s="92"/>
      <c r="AD165" s="92"/>
    </row>
    <row r="166" spans="1:30" x14ac:dyDescent="0.2">
      <c r="A166" s="98">
        <v>676</v>
      </c>
      <c r="B166" s="99">
        <v>73.000000000000014</v>
      </c>
      <c r="C166" s="99"/>
      <c r="D166" s="100"/>
      <c r="E166" s="106">
        <v>676</v>
      </c>
      <c r="F166" s="107">
        <f t="shared" si="14"/>
        <v>333.42857142857144</v>
      </c>
      <c r="G166" s="107"/>
      <c r="H166" s="108"/>
      <c r="I166" s="110">
        <v>676</v>
      </c>
      <c r="J166" s="107">
        <f t="shared" si="15"/>
        <v>62.428571428571431</v>
      </c>
      <c r="K166" s="107"/>
      <c r="L166" s="108"/>
      <c r="N166" s="111">
        <v>676</v>
      </c>
      <c r="O166" s="111">
        <v>588.71428571428578</v>
      </c>
      <c r="S166" s="83">
        <v>676</v>
      </c>
      <c r="T166" s="83">
        <v>73.000000000000014</v>
      </c>
      <c r="W166" s="88">
        <v>676</v>
      </c>
      <c r="X166" s="93">
        <v>406.42857142857144</v>
      </c>
      <c r="Y166" s="93"/>
      <c r="Z166" s="93"/>
      <c r="AA166" s="92">
        <v>676</v>
      </c>
      <c r="AB166" s="92">
        <v>135.42857142857144</v>
      </c>
      <c r="AC166" s="92"/>
      <c r="AD166" s="92"/>
    </row>
    <row r="167" spans="1:30" x14ac:dyDescent="0.2">
      <c r="A167" s="98">
        <v>677</v>
      </c>
      <c r="B167" s="99">
        <v>94</v>
      </c>
      <c r="C167" s="99"/>
      <c r="D167" s="100"/>
      <c r="E167" s="106">
        <v>677</v>
      </c>
      <c r="F167" s="107">
        <f t="shared" ref="F167:F190" si="16">X167-B167</f>
        <v>378.90476190476187</v>
      </c>
      <c r="G167" s="107"/>
      <c r="H167" s="108"/>
      <c r="I167" s="110">
        <v>677</v>
      </c>
      <c r="J167" s="107">
        <f t="shared" ref="J167:J190" si="17">AB167-B167</f>
        <v>118.57142857142856</v>
      </c>
      <c r="K167" s="107"/>
      <c r="L167" s="108"/>
      <c r="N167" s="112">
        <v>677</v>
      </c>
      <c r="O167" s="111">
        <v>662.85714285714289</v>
      </c>
      <c r="S167" s="83">
        <v>677</v>
      </c>
      <c r="T167" s="83">
        <v>94</v>
      </c>
      <c r="W167" s="88">
        <v>677</v>
      </c>
      <c r="X167" s="93">
        <v>472.90476190476187</v>
      </c>
      <c r="Y167" s="93"/>
      <c r="Z167" s="93"/>
      <c r="AA167" s="92">
        <v>677</v>
      </c>
      <c r="AB167" s="92">
        <v>212.57142857142856</v>
      </c>
      <c r="AC167" s="92"/>
      <c r="AD167" s="92"/>
    </row>
    <row r="168" spans="1:30" x14ac:dyDescent="0.2">
      <c r="A168" s="98">
        <v>678</v>
      </c>
      <c r="B168" s="99">
        <v>150.42857142857144</v>
      </c>
      <c r="C168" s="99"/>
      <c r="D168" s="100"/>
      <c r="E168" s="106">
        <v>678</v>
      </c>
      <c r="F168" s="107">
        <f t="shared" si="16"/>
        <v>165.16666666666669</v>
      </c>
      <c r="G168" s="107"/>
      <c r="H168" s="108"/>
      <c r="I168" s="110">
        <v>678</v>
      </c>
      <c r="J168" s="107">
        <f t="shared" si="17"/>
        <v>25</v>
      </c>
      <c r="K168" s="107"/>
      <c r="L168" s="108"/>
      <c r="N168" s="111">
        <v>678</v>
      </c>
      <c r="O168" s="111">
        <v>674.85714285714289</v>
      </c>
      <c r="S168" s="83">
        <v>678</v>
      </c>
      <c r="T168" s="83">
        <v>150.42857142857144</v>
      </c>
      <c r="W168" s="88">
        <v>678</v>
      </c>
      <c r="X168" s="93">
        <v>315.59523809523813</v>
      </c>
      <c r="Y168" s="93"/>
      <c r="Z168" s="93"/>
      <c r="AA168" s="92">
        <v>678</v>
      </c>
      <c r="AB168" s="92">
        <v>175.42857142857144</v>
      </c>
      <c r="AC168" s="92"/>
      <c r="AD168" s="92"/>
    </row>
    <row r="169" spans="1:30" x14ac:dyDescent="0.2">
      <c r="A169" s="98">
        <v>679</v>
      </c>
      <c r="B169" s="99">
        <v>115.57142857142858</v>
      </c>
      <c r="C169" s="99"/>
      <c r="D169" s="100"/>
      <c r="E169" s="106">
        <v>679</v>
      </c>
      <c r="F169" s="107">
        <f t="shared" si="16"/>
        <v>47.285714285714278</v>
      </c>
      <c r="G169" s="107"/>
      <c r="H169" s="108"/>
      <c r="I169" s="110">
        <v>679</v>
      </c>
      <c r="J169" s="107">
        <f t="shared" si="17"/>
        <v>62.452380952380963</v>
      </c>
      <c r="K169" s="107"/>
      <c r="L169" s="108"/>
      <c r="N169" s="112">
        <v>679</v>
      </c>
      <c r="O169" s="111">
        <v>470</v>
      </c>
      <c r="S169" s="83">
        <v>679</v>
      </c>
      <c r="T169" s="83">
        <v>115.57142857142858</v>
      </c>
      <c r="W169" s="88">
        <v>679</v>
      </c>
      <c r="X169" s="93">
        <v>162.85714285714286</v>
      </c>
      <c r="Y169" s="93"/>
      <c r="Z169" s="93"/>
      <c r="AA169" s="92">
        <v>679</v>
      </c>
      <c r="AB169" s="92">
        <v>178.02380952380955</v>
      </c>
      <c r="AC169" s="92"/>
      <c r="AD169" s="92"/>
    </row>
    <row r="170" spans="1:30" x14ac:dyDescent="0.2">
      <c r="A170" s="98">
        <v>680</v>
      </c>
      <c r="B170" s="99">
        <v>83.714285714285708</v>
      </c>
      <c r="C170" s="99"/>
      <c r="D170" s="100"/>
      <c r="E170" s="106">
        <v>680</v>
      </c>
      <c r="F170" s="107">
        <f t="shared" si="16"/>
        <v>280.33333333333331</v>
      </c>
      <c r="G170" s="107"/>
      <c r="H170" s="108"/>
      <c r="I170" s="110">
        <v>680</v>
      </c>
      <c r="J170" s="107">
        <f t="shared" si="17"/>
        <v>-13.666666666666657</v>
      </c>
      <c r="K170" s="107"/>
      <c r="L170" s="108"/>
      <c r="N170" s="111">
        <v>680</v>
      </c>
      <c r="O170" s="111">
        <v>584.71428571428567</v>
      </c>
      <c r="S170" s="83">
        <v>680</v>
      </c>
      <c r="T170" s="83">
        <v>83.714285714285708</v>
      </c>
      <c r="W170" s="88">
        <v>680</v>
      </c>
      <c r="X170" s="93">
        <v>364.04761904761904</v>
      </c>
      <c r="Y170" s="93"/>
      <c r="Z170" s="93"/>
      <c r="AA170" s="92">
        <v>680</v>
      </c>
      <c r="AB170" s="92">
        <v>70.047619047619051</v>
      </c>
      <c r="AC170" s="92"/>
      <c r="AD170" s="92"/>
    </row>
    <row r="171" spans="1:30" x14ac:dyDescent="0.2">
      <c r="A171" s="98">
        <v>681</v>
      </c>
      <c r="B171" s="99">
        <v>12.571428571428555</v>
      </c>
      <c r="C171" s="99"/>
      <c r="D171" s="100"/>
      <c r="E171" s="106">
        <v>681</v>
      </c>
      <c r="F171" s="107">
        <f t="shared" si="16"/>
        <v>84.690476190476176</v>
      </c>
      <c r="G171" s="107"/>
      <c r="H171" s="108"/>
      <c r="I171" s="110">
        <v>681</v>
      </c>
      <c r="J171" s="107">
        <f t="shared" si="17"/>
        <v>112.35714285714286</v>
      </c>
      <c r="K171" s="107"/>
      <c r="L171" s="108"/>
      <c r="N171" s="112">
        <v>681</v>
      </c>
      <c r="O171" s="111">
        <v>577.57142857142856</v>
      </c>
      <c r="S171" s="83">
        <v>681</v>
      </c>
      <c r="T171" s="83">
        <v>12.571428571428555</v>
      </c>
      <c r="W171" s="88">
        <v>681</v>
      </c>
      <c r="X171" s="93">
        <v>97.261904761904731</v>
      </c>
      <c r="Y171" s="93"/>
      <c r="Z171" s="93"/>
      <c r="AA171" s="92">
        <v>681</v>
      </c>
      <c r="AB171" s="92">
        <v>124.92857142857142</v>
      </c>
      <c r="AC171" s="92"/>
      <c r="AD171" s="92"/>
    </row>
    <row r="172" spans="1:30" x14ac:dyDescent="0.2">
      <c r="A172" s="98">
        <v>682</v>
      </c>
      <c r="B172" s="99">
        <v>132</v>
      </c>
      <c r="C172" s="99"/>
      <c r="D172" s="100"/>
      <c r="E172" s="106">
        <v>682</v>
      </c>
      <c r="F172" s="107">
        <f t="shared" si="16"/>
        <v>269.57142857142856</v>
      </c>
      <c r="G172" s="107"/>
      <c r="H172" s="108"/>
      <c r="I172" s="110">
        <v>682</v>
      </c>
      <c r="J172" s="107">
        <f t="shared" si="17"/>
        <v>35.738095238095241</v>
      </c>
      <c r="K172" s="107"/>
      <c r="L172" s="108"/>
      <c r="N172" s="111">
        <v>682</v>
      </c>
      <c r="O172" s="111">
        <v>488.42857142857144</v>
      </c>
      <c r="S172" s="83">
        <v>682</v>
      </c>
      <c r="T172" s="83">
        <v>132</v>
      </c>
      <c r="W172" s="88">
        <v>682</v>
      </c>
      <c r="X172" s="93">
        <v>401.57142857142856</v>
      </c>
      <c r="Y172" s="93"/>
      <c r="Z172" s="93"/>
      <c r="AA172" s="92">
        <v>682</v>
      </c>
      <c r="AB172" s="92">
        <v>167.73809523809524</v>
      </c>
      <c r="AC172" s="92"/>
      <c r="AD172" s="92"/>
    </row>
    <row r="173" spans="1:30" x14ac:dyDescent="0.2">
      <c r="A173" s="98">
        <v>683</v>
      </c>
      <c r="B173" s="99">
        <v>66.142857142857139</v>
      </c>
      <c r="C173" s="99"/>
      <c r="D173" s="100"/>
      <c r="E173" s="106">
        <v>683</v>
      </c>
      <c r="F173" s="107">
        <f t="shared" si="16"/>
        <v>279.38095238095241</v>
      </c>
      <c r="G173" s="107"/>
      <c r="H173" s="108"/>
      <c r="I173" s="110">
        <v>683</v>
      </c>
      <c r="J173" s="107">
        <f t="shared" si="17"/>
        <v>76.88095238095238</v>
      </c>
      <c r="K173" s="107"/>
      <c r="L173" s="108"/>
      <c r="N173" s="112">
        <v>683</v>
      </c>
      <c r="O173" s="111">
        <v>491.14285714285722</v>
      </c>
      <c r="S173" s="83">
        <v>683</v>
      </c>
      <c r="T173" s="83">
        <v>66.142857142857139</v>
      </c>
      <c r="W173" s="88">
        <v>683</v>
      </c>
      <c r="X173" s="93">
        <v>345.52380952380952</v>
      </c>
      <c r="Y173" s="93"/>
      <c r="Z173" s="93"/>
      <c r="AA173" s="92">
        <v>683</v>
      </c>
      <c r="AB173" s="92">
        <v>143.02380952380952</v>
      </c>
      <c r="AC173" s="92"/>
      <c r="AD173" s="92"/>
    </row>
    <row r="174" spans="1:30" x14ac:dyDescent="0.2">
      <c r="A174" s="98">
        <v>684</v>
      </c>
      <c r="B174" s="99">
        <v>105.42857142857143</v>
      </c>
      <c r="C174" s="99"/>
      <c r="D174" s="100"/>
      <c r="E174" s="106">
        <v>684</v>
      </c>
      <c r="F174" s="107">
        <f t="shared" si="16"/>
        <v>286.85714285714283</v>
      </c>
      <c r="G174" s="107"/>
      <c r="H174" s="108"/>
      <c r="I174" s="110">
        <v>684</v>
      </c>
      <c r="J174" s="107">
        <f t="shared" si="17"/>
        <v>-98.142857142857139</v>
      </c>
      <c r="K174" s="107"/>
      <c r="L174" s="108"/>
      <c r="N174" s="111">
        <v>684</v>
      </c>
      <c r="O174" s="111">
        <v>457.99999999999994</v>
      </c>
      <c r="S174" s="83">
        <v>684</v>
      </c>
      <c r="T174" s="83">
        <v>105.42857142857143</v>
      </c>
      <c r="W174" s="88">
        <v>684</v>
      </c>
      <c r="X174" s="93">
        <v>392.28571428571428</v>
      </c>
      <c r="Y174" s="93"/>
      <c r="Z174" s="93"/>
      <c r="AA174" s="92">
        <v>684</v>
      </c>
      <c r="AB174" s="92">
        <v>7.2857142857142918</v>
      </c>
      <c r="AC174" s="92"/>
      <c r="AD174" s="92"/>
    </row>
    <row r="175" spans="1:30" x14ac:dyDescent="0.2">
      <c r="A175" s="98">
        <v>685</v>
      </c>
      <c r="B175" s="99">
        <v>52.428571428571431</v>
      </c>
      <c r="C175" s="99"/>
      <c r="D175" s="100"/>
      <c r="E175" s="106">
        <v>685</v>
      </c>
      <c r="F175" s="107">
        <f t="shared" si="16"/>
        <v>289.3095238095238</v>
      </c>
      <c r="G175" s="107"/>
      <c r="H175" s="108"/>
      <c r="I175" s="110">
        <v>685</v>
      </c>
      <c r="J175" s="107">
        <f t="shared" si="17"/>
        <v>103.14285714285712</v>
      </c>
      <c r="K175" s="107"/>
      <c r="L175" s="108"/>
      <c r="N175" s="112">
        <v>685</v>
      </c>
      <c r="O175" s="111">
        <v>486.42857142857144</v>
      </c>
      <c r="S175" s="83">
        <v>685</v>
      </c>
      <c r="T175" s="83">
        <v>52.428571428571431</v>
      </c>
      <c r="W175" s="88">
        <v>685</v>
      </c>
      <c r="X175" s="93">
        <v>341.73809523809524</v>
      </c>
      <c r="Y175" s="93"/>
      <c r="Z175" s="93"/>
      <c r="AA175" s="92">
        <v>685</v>
      </c>
      <c r="AB175" s="92">
        <v>155.57142857142856</v>
      </c>
      <c r="AC175" s="92"/>
      <c r="AD175" s="92"/>
    </row>
    <row r="176" spans="1:30" x14ac:dyDescent="0.2">
      <c r="A176" s="98">
        <v>686</v>
      </c>
      <c r="B176" s="99">
        <v>44.857142857142854</v>
      </c>
      <c r="C176" s="99"/>
      <c r="D176" s="100"/>
      <c r="E176" s="106">
        <v>686</v>
      </c>
      <c r="F176" s="107">
        <f t="shared" si="16"/>
        <v>341.1904761904762</v>
      </c>
      <c r="G176" s="107"/>
      <c r="H176" s="108"/>
      <c r="I176" s="110">
        <v>686</v>
      </c>
      <c r="J176" s="107">
        <f t="shared" si="17"/>
        <v>65.523809523809518</v>
      </c>
      <c r="K176" s="107"/>
      <c r="L176" s="108"/>
      <c r="N176" s="111">
        <v>686</v>
      </c>
      <c r="O176" s="111">
        <v>509.42857142857139</v>
      </c>
      <c r="S176" s="83">
        <v>686</v>
      </c>
      <c r="T176" s="83">
        <v>44.857142857142854</v>
      </c>
      <c r="W176" s="88">
        <v>686</v>
      </c>
      <c r="X176" s="93">
        <v>386.04761904761904</v>
      </c>
      <c r="Y176" s="93"/>
      <c r="Z176" s="93"/>
      <c r="AA176" s="92">
        <v>686</v>
      </c>
      <c r="AB176" s="92">
        <v>110.38095238095238</v>
      </c>
      <c r="AC176" s="92"/>
      <c r="AD176" s="92"/>
    </row>
    <row r="177" spans="1:30" x14ac:dyDescent="0.2">
      <c r="A177" s="98">
        <v>687</v>
      </c>
      <c r="B177" s="99">
        <v>-14.857142857142847</v>
      </c>
      <c r="C177" s="99"/>
      <c r="D177" s="100"/>
      <c r="E177" s="106">
        <v>687</v>
      </c>
      <c r="F177" s="107">
        <f t="shared" si="16"/>
        <v>232.97619047619042</v>
      </c>
      <c r="G177" s="107"/>
      <c r="H177" s="108"/>
      <c r="I177" s="110">
        <v>687</v>
      </c>
      <c r="J177" s="107">
        <f t="shared" si="17"/>
        <v>136.47619047619048</v>
      </c>
      <c r="K177" s="107"/>
      <c r="L177" s="108"/>
      <c r="N177" s="112">
        <v>687</v>
      </c>
      <c r="O177" s="111">
        <v>576.57142857142867</v>
      </c>
      <c r="S177" s="83">
        <v>687</v>
      </c>
      <c r="T177" s="83">
        <v>-14.857142857142847</v>
      </c>
      <c r="W177" s="88">
        <v>687</v>
      </c>
      <c r="X177" s="93">
        <v>218.11904761904759</v>
      </c>
      <c r="Y177" s="93"/>
      <c r="Z177" s="93"/>
      <c r="AA177" s="92">
        <v>687</v>
      </c>
      <c r="AB177" s="92">
        <v>121.61904761904763</v>
      </c>
      <c r="AC177" s="92"/>
      <c r="AD177" s="92"/>
    </row>
    <row r="178" spans="1:30" x14ac:dyDescent="0.2">
      <c r="A178" s="98">
        <v>688</v>
      </c>
      <c r="B178" s="99">
        <v>-37.428571428571431</v>
      </c>
      <c r="C178" s="99"/>
      <c r="D178" s="100"/>
      <c r="E178" s="106">
        <v>688</v>
      </c>
      <c r="F178" s="107">
        <f t="shared" si="16"/>
        <v>418.66666666666669</v>
      </c>
      <c r="G178" s="107"/>
      <c r="H178" s="108"/>
      <c r="I178" s="110">
        <v>688</v>
      </c>
      <c r="J178" s="107">
        <f t="shared" si="17"/>
        <v>255.33333333333331</v>
      </c>
      <c r="K178" s="107"/>
      <c r="L178" s="108"/>
      <c r="N178" s="111">
        <v>688</v>
      </c>
      <c r="O178" s="111">
        <v>526</v>
      </c>
      <c r="S178" s="83">
        <v>688</v>
      </c>
      <c r="T178" s="83">
        <v>-37.428571428571431</v>
      </c>
      <c r="W178" s="88">
        <v>688</v>
      </c>
      <c r="X178" s="93">
        <v>381.23809523809524</v>
      </c>
      <c r="Y178" s="93"/>
      <c r="Z178" s="93"/>
      <c r="AA178" s="92">
        <v>688</v>
      </c>
      <c r="AB178" s="92">
        <v>217.90476190476187</v>
      </c>
      <c r="AC178" s="92"/>
      <c r="AD178" s="92"/>
    </row>
    <row r="179" spans="1:30" x14ac:dyDescent="0.2">
      <c r="A179" s="98">
        <v>689</v>
      </c>
      <c r="B179" s="99">
        <v>-9.4285714285714306</v>
      </c>
      <c r="C179" s="99"/>
      <c r="D179" s="100"/>
      <c r="E179" s="106">
        <v>689</v>
      </c>
      <c r="F179" s="107">
        <f t="shared" si="16"/>
        <v>154.5</v>
      </c>
      <c r="G179" s="107"/>
      <c r="H179" s="108"/>
      <c r="I179" s="110">
        <v>689</v>
      </c>
      <c r="J179" s="107">
        <f t="shared" si="17"/>
        <v>127.83333333333334</v>
      </c>
      <c r="K179" s="107"/>
      <c r="L179" s="108"/>
      <c r="N179" s="112">
        <v>689</v>
      </c>
      <c r="O179" s="111">
        <v>433.85714285714289</v>
      </c>
      <c r="S179" s="83">
        <v>689</v>
      </c>
      <c r="T179" s="83">
        <v>-9.4285714285714306</v>
      </c>
      <c r="W179" s="88">
        <v>689</v>
      </c>
      <c r="X179" s="93">
        <v>145.07142857142856</v>
      </c>
      <c r="Y179" s="93"/>
      <c r="Z179" s="93"/>
      <c r="AA179" s="92">
        <v>689</v>
      </c>
      <c r="AB179" s="92">
        <v>118.40476190476191</v>
      </c>
      <c r="AC179" s="92"/>
      <c r="AD179" s="92"/>
    </row>
    <row r="180" spans="1:30" x14ac:dyDescent="0.2">
      <c r="A180" s="98">
        <v>690</v>
      </c>
      <c r="B180" s="99">
        <v>-3.142857142857153</v>
      </c>
      <c r="C180" s="99"/>
      <c r="D180" s="100"/>
      <c r="E180" s="106">
        <v>690</v>
      </c>
      <c r="F180" s="107">
        <f t="shared" si="16"/>
        <v>228.78571428571428</v>
      </c>
      <c r="G180" s="107"/>
      <c r="H180" s="108"/>
      <c r="I180" s="110">
        <v>690</v>
      </c>
      <c r="J180" s="107">
        <f t="shared" si="17"/>
        <v>183.95238095238096</v>
      </c>
      <c r="K180" s="107"/>
      <c r="L180" s="108"/>
      <c r="N180" s="111">
        <v>690</v>
      </c>
      <c r="O180" s="111">
        <v>429.28571428571422</v>
      </c>
      <c r="S180" s="83">
        <v>690</v>
      </c>
      <c r="T180" s="83">
        <v>-3.142857142857153</v>
      </c>
      <c r="W180" s="88">
        <v>690</v>
      </c>
      <c r="X180" s="93">
        <v>225.64285714285714</v>
      </c>
      <c r="Y180" s="93"/>
      <c r="Z180" s="93"/>
      <c r="AA180" s="92">
        <v>690</v>
      </c>
      <c r="AB180" s="92">
        <v>180.80952380952382</v>
      </c>
      <c r="AC180" s="92"/>
      <c r="AD180" s="92"/>
    </row>
    <row r="181" spans="1:30" x14ac:dyDescent="0.2">
      <c r="A181" s="98">
        <v>691</v>
      </c>
      <c r="B181" s="99">
        <v>145.71428571428572</v>
      </c>
      <c r="C181" s="99"/>
      <c r="D181" s="100"/>
      <c r="E181" s="106">
        <v>691</v>
      </c>
      <c r="F181" s="107">
        <f t="shared" si="16"/>
        <v>118.52380952380952</v>
      </c>
      <c r="G181" s="107"/>
      <c r="H181" s="108"/>
      <c r="I181" s="110">
        <v>691</v>
      </c>
      <c r="J181" s="107">
        <f t="shared" si="17"/>
        <v>-7.309523809523796</v>
      </c>
      <c r="K181" s="107"/>
      <c r="L181" s="108"/>
      <c r="N181" s="112">
        <v>691</v>
      </c>
      <c r="O181" s="111">
        <v>380.28571428571428</v>
      </c>
      <c r="S181" s="83">
        <v>691</v>
      </c>
      <c r="T181" s="83">
        <v>145.71428571428572</v>
      </c>
      <c r="W181" s="88">
        <v>691</v>
      </c>
      <c r="X181" s="93">
        <v>264.23809523809524</v>
      </c>
      <c r="Y181" s="93"/>
      <c r="Z181" s="93"/>
      <c r="AA181" s="92">
        <v>691</v>
      </c>
      <c r="AB181" s="92">
        <v>138.40476190476193</v>
      </c>
      <c r="AC181" s="92"/>
      <c r="AD181" s="92"/>
    </row>
    <row r="182" spans="1:30" x14ac:dyDescent="0.2">
      <c r="A182" s="98">
        <v>692</v>
      </c>
      <c r="B182" s="99">
        <v>-39.000000000000014</v>
      </c>
      <c r="C182" s="99"/>
      <c r="D182" s="100"/>
      <c r="E182" s="106">
        <v>692</v>
      </c>
      <c r="F182" s="107">
        <f t="shared" si="16"/>
        <v>318.28571428571428</v>
      </c>
      <c r="G182" s="107"/>
      <c r="H182" s="108"/>
      <c r="I182" s="110">
        <v>692</v>
      </c>
      <c r="J182" s="107">
        <f t="shared" si="17"/>
        <v>0.6190476190476204</v>
      </c>
      <c r="K182" s="107"/>
      <c r="L182" s="108"/>
      <c r="N182" s="111">
        <v>692</v>
      </c>
      <c r="O182" s="111">
        <v>398.57142857142861</v>
      </c>
      <c r="S182" s="83">
        <v>692</v>
      </c>
      <c r="T182" s="83">
        <v>-39.000000000000014</v>
      </c>
      <c r="W182" s="88">
        <v>692</v>
      </c>
      <c r="X182" s="93">
        <v>279.28571428571428</v>
      </c>
      <c r="Y182" s="93"/>
      <c r="Z182" s="93"/>
      <c r="AA182" s="92">
        <v>692</v>
      </c>
      <c r="AB182" s="92">
        <v>-38.380952380952394</v>
      </c>
      <c r="AC182" s="92"/>
      <c r="AD182" s="92"/>
    </row>
    <row r="183" spans="1:30" x14ac:dyDescent="0.2">
      <c r="A183" s="98">
        <v>693</v>
      </c>
      <c r="B183" s="99">
        <v>96.000000000000014</v>
      </c>
      <c r="C183" s="99"/>
      <c r="D183" s="100"/>
      <c r="E183" s="106">
        <v>693</v>
      </c>
      <c r="F183" s="107">
        <f t="shared" si="16"/>
        <v>100.45238095238095</v>
      </c>
      <c r="G183" s="107"/>
      <c r="H183" s="108"/>
      <c r="I183" s="110">
        <v>693</v>
      </c>
      <c r="J183" s="107">
        <f t="shared" si="17"/>
        <v>13.61904761904762</v>
      </c>
      <c r="K183" s="107"/>
      <c r="L183" s="108"/>
      <c r="N183" s="112">
        <v>693</v>
      </c>
      <c r="O183" s="111">
        <v>307.14285714285711</v>
      </c>
      <c r="S183" s="83">
        <v>693</v>
      </c>
      <c r="T183" s="83">
        <v>96.000000000000014</v>
      </c>
      <c r="W183" s="88">
        <v>693</v>
      </c>
      <c r="X183" s="93">
        <v>196.45238095238096</v>
      </c>
      <c r="Y183" s="93"/>
      <c r="Z183" s="93"/>
      <c r="AA183" s="92">
        <v>693</v>
      </c>
      <c r="AB183" s="92">
        <v>109.61904761904763</v>
      </c>
      <c r="AC183" s="92"/>
      <c r="AD183" s="92"/>
    </row>
    <row r="184" spans="1:30" x14ac:dyDescent="0.2">
      <c r="A184" s="98">
        <v>694</v>
      </c>
      <c r="B184" s="99">
        <v>5.7142857142857224</v>
      </c>
      <c r="C184" s="99"/>
      <c r="D184" s="100"/>
      <c r="E184" s="106">
        <v>694</v>
      </c>
      <c r="F184" s="107">
        <f t="shared" si="16"/>
        <v>74.642857142857139</v>
      </c>
      <c r="G184" s="107"/>
      <c r="H184" s="108"/>
      <c r="I184" s="110">
        <v>694</v>
      </c>
      <c r="J184" s="107">
        <f t="shared" si="17"/>
        <v>82.309523809523796</v>
      </c>
      <c r="K184" s="107"/>
      <c r="L184" s="108"/>
      <c r="N184" s="111">
        <v>694</v>
      </c>
      <c r="O184" s="111">
        <v>272.28571428571433</v>
      </c>
      <c r="S184" s="83">
        <v>694</v>
      </c>
      <c r="T184" s="83">
        <v>5.7142857142857224</v>
      </c>
      <c r="W184" s="88">
        <v>694</v>
      </c>
      <c r="X184" s="93">
        <v>80.357142857142861</v>
      </c>
      <c r="Y184" s="93"/>
      <c r="Z184" s="93"/>
      <c r="AA184" s="92">
        <v>694</v>
      </c>
      <c r="AB184" s="92">
        <v>88.023809523809518</v>
      </c>
      <c r="AC184" s="92"/>
      <c r="AD184" s="92"/>
    </row>
    <row r="185" spans="1:30" x14ac:dyDescent="0.2">
      <c r="A185" s="98">
        <v>695</v>
      </c>
      <c r="B185" s="99">
        <v>11.142857142857139</v>
      </c>
      <c r="C185" s="99"/>
      <c r="D185" s="100"/>
      <c r="E185" s="106">
        <v>695</v>
      </c>
      <c r="F185" s="107">
        <f t="shared" si="16"/>
        <v>75.809523809523824</v>
      </c>
      <c r="G185" s="107"/>
      <c r="H185" s="108"/>
      <c r="I185" s="110">
        <v>695</v>
      </c>
      <c r="J185" s="107">
        <f t="shared" si="17"/>
        <v>-99.857142857142861</v>
      </c>
      <c r="K185" s="107"/>
      <c r="L185" s="108"/>
      <c r="N185" s="112">
        <v>695</v>
      </c>
      <c r="O185" s="111">
        <v>531.14285714285711</v>
      </c>
      <c r="S185" s="83">
        <v>695</v>
      </c>
      <c r="T185" s="83">
        <v>11.142857142857139</v>
      </c>
      <c r="W185" s="88">
        <v>695</v>
      </c>
      <c r="X185" s="93">
        <v>86.952380952380963</v>
      </c>
      <c r="Y185" s="93"/>
      <c r="Z185" s="93"/>
      <c r="AA185" s="92">
        <v>695</v>
      </c>
      <c r="AB185" s="92">
        <v>-88.714285714285722</v>
      </c>
      <c r="AC185" s="92"/>
      <c r="AD185" s="92"/>
    </row>
    <row r="186" spans="1:30" x14ac:dyDescent="0.2">
      <c r="A186" s="98">
        <v>696</v>
      </c>
      <c r="B186" s="99">
        <v>-77.714285714285708</v>
      </c>
      <c r="C186" s="99"/>
      <c r="D186" s="100"/>
      <c r="E186" s="106">
        <v>696</v>
      </c>
      <c r="F186" s="107">
        <f t="shared" si="16"/>
        <v>81.904761904761912</v>
      </c>
      <c r="G186" s="107"/>
      <c r="H186" s="108"/>
      <c r="I186" s="110">
        <v>696</v>
      </c>
      <c r="J186" s="107">
        <f t="shared" si="17"/>
        <v>54.404761904761912</v>
      </c>
      <c r="K186" s="107"/>
      <c r="L186" s="108"/>
      <c r="N186" s="111">
        <v>696</v>
      </c>
      <c r="O186" s="111">
        <v>388.28571428571433</v>
      </c>
      <c r="S186" s="83">
        <v>696</v>
      </c>
      <c r="T186" s="83">
        <v>-77.714285714285708</v>
      </c>
      <c r="W186" s="88">
        <v>696</v>
      </c>
      <c r="X186" s="93">
        <v>4.190476190476204</v>
      </c>
      <c r="Y186" s="93"/>
      <c r="Z186" s="93"/>
      <c r="AA186" s="92">
        <v>696</v>
      </c>
      <c r="AB186" s="92">
        <v>-23.309523809523796</v>
      </c>
      <c r="AC186" s="92"/>
      <c r="AD186" s="92"/>
    </row>
    <row r="187" spans="1:30" x14ac:dyDescent="0.2">
      <c r="A187" s="98">
        <v>697</v>
      </c>
      <c r="B187" s="99">
        <v>32</v>
      </c>
      <c r="C187" s="99"/>
      <c r="D187" s="100"/>
      <c r="E187" s="106">
        <v>697</v>
      </c>
      <c r="F187" s="107">
        <f t="shared" si="16"/>
        <v>16.904761904761926</v>
      </c>
      <c r="G187" s="107"/>
      <c r="H187" s="108"/>
      <c r="I187" s="110">
        <v>697</v>
      </c>
      <c r="J187" s="107">
        <f t="shared" si="17"/>
        <v>-35.761904761904759</v>
      </c>
      <c r="K187" s="107"/>
      <c r="L187" s="108"/>
      <c r="N187" s="112">
        <v>697</v>
      </c>
      <c r="O187" s="111">
        <v>302.14285714285711</v>
      </c>
      <c r="S187" s="83">
        <v>697</v>
      </c>
      <c r="T187" s="83">
        <v>32</v>
      </c>
      <c r="W187" s="88">
        <v>697</v>
      </c>
      <c r="X187" s="93">
        <v>48.904761904761926</v>
      </c>
      <c r="Y187" s="93"/>
      <c r="Z187" s="93"/>
      <c r="AA187" s="92">
        <v>697</v>
      </c>
      <c r="AB187" s="92">
        <v>-3.7619047619047592</v>
      </c>
      <c r="AC187" s="92"/>
      <c r="AD187" s="92"/>
    </row>
    <row r="188" spans="1:30" x14ac:dyDescent="0.2">
      <c r="A188" s="98">
        <v>698</v>
      </c>
      <c r="B188" s="99">
        <v>147.42857142857142</v>
      </c>
      <c r="C188" s="99"/>
      <c r="D188" s="100"/>
      <c r="E188" s="106">
        <v>698</v>
      </c>
      <c r="F188" s="107">
        <f t="shared" si="16"/>
        <v>47.023809523809518</v>
      </c>
      <c r="G188" s="107"/>
      <c r="H188" s="108"/>
      <c r="I188" s="110">
        <v>698</v>
      </c>
      <c r="J188" s="107">
        <f t="shared" si="17"/>
        <v>-84.809523809523796</v>
      </c>
      <c r="K188" s="107"/>
      <c r="L188" s="108"/>
      <c r="N188" s="111">
        <v>698</v>
      </c>
      <c r="O188" s="111">
        <v>429.14285714285711</v>
      </c>
      <c r="S188" s="83">
        <v>698</v>
      </c>
      <c r="T188" s="83">
        <v>147.42857142857142</v>
      </c>
      <c r="W188" s="88">
        <v>698</v>
      </c>
      <c r="X188" s="93">
        <v>194.45238095238093</v>
      </c>
      <c r="Y188" s="93"/>
      <c r="Z188" s="93"/>
      <c r="AA188" s="92">
        <v>698</v>
      </c>
      <c r="AB188" s="92">
        <v>62.619047619047613</v>
      </c>
      <c r="AC188" s="92"/>
      <c r="AD188" s="92"/>
    </row>
    <row r="189" spans="1:30" x14ac:dyDescent="0.2">
      <c r="A189" s="98">
        <v>699</v>
      </c>
      <c r="B189" s="99">
        <v>99</v>
      </c>
      <c r="C189" s="99"/>
      <c r="D189" s="100"/>
      <c r="E189" s="106">
        <v>699</v>
      </c>
      <c r="F189" s="107">
        <f t="shared" si="16"/>
        <v>105.5</v>
      </c>
      <c r="G189" s="107"/>
      <c r="H189" s="108"/>
      <c r="I189" s="110">
        <v>699</v>
      </c>
      <c r="J189" s="107">
        <f t="shared" si="17"/>
        <v>153.83333333333331</v>
      </c>
      <c r="K189" s="107"/>
      <c r="L189" s="108"/>
      <c r="N189" s="112">
        <v>699</v>
      </c>
      <c r="O189" s="111">
        <v>387.28571428571428</v>
      </c>
      <c r="S189" s="83">
        <v>699</v>
      </c>
      <c r="T189" s="83">
        <v>99</v>
      </c>
      <c r="W189" s="88">
        <v>699</v>
      </c>
      <c r="X189" s="93">
        <v>204.5</v>
      </c>
      <c r="Y189" s="93"/>
      <c r="Z189" s="93"/>
      <c r="AA189" s="92">
        <v>699</v>
      </c>
      <c r="AB189" s="92">
        <v>252.83333333333331</v>
      </c>
      <c r="AC189" s="92"/>
      <c r="AD189" s="92"/>
    </row>
    <row r="190" spans="1:30" x14ac:dyDescent="0.2">
      <c r="A190" s="98">
        <v>700</v>
      </c>
      <c r="B190" s="99">
        <v>-0.42857142857141639</v>
      </c>
      <c r="C190" s="99"/>
      <c r="D190" s="100"/>
      <c r="E190" s="106">
        <v>700</v>
      </c>
      <c r="F190" s="107">
        <f t="shared" si="16"/>
        <v>47.642857142857139</v>
      </c>
      <c r="G190" s="107"/>
      <c r="H190" s="108"/>
      <c r="I190" s="110">
        <v>700</v>
      </c>
      <c r="J190" s="107">
        <f t="shared" si="17"/>
        <v>-14.523809523809518</v>
      </c>
      <c r="K190" s="107"/>
      <c r="L190" s="108"/>
      <c r="N190" s="111">
        <v>700</v>
      </c>
      <c r="O190" s="111">
        <v>346</v>
      </c>
      <c r="S190" s="83">
        <v>700</v>
      </c>
      <c r="T190" s="83">
        <v>-0.42857142857141639</v>
      </c>
      <c r="W190" s="88">
        <v>700</v>
      </c>
      <c r="X190" s="93">
        <v>47.214285714285722</v>
      </c>
      <c r="Y190" s="93"/>
      <c r="Z190" s="93"/>
      <c r="AA190" s="92">
        <v>700</v>
      </c>
      <c r="AB190" s="92">
        <v>-14.952380952380935</v>
      </c>
      <c r="AC190" s="92"/>
      <c r="AD190" s="92"/>
    </row>
    <row r="191" spans="1:30" x14ac:dyDescent="0.2">
      <c r="E191" s="46"/>
      <c r="F191" s="44"/>
      <c r="G191" s="44"/>
      <c r="H191" s="109"/>
      <c r="I191" s="46"/>
      <c r="J191" s="44"/>
      <c r="K191" s="44"/>
      <c r="L191" s="109"/>
      <c r="W191" s="93"/>
      <c r="X191" s="93"/>
      <c r="Y191" s="93"/>
      <c r="Z191" s="93"/>
      <c r="AA191" s="92"/>
      <c r="AB191" s="92"/>
      <c r="AC191" s="92"/>
      <c r="AD191" s="92"/>
    </row>
    <row r="192" spans="1:30" x14ac:dyDescent="0.2">
      <c r="E192" s="46"/>
      <c r="F192" s="44"/>
      <c r="G192" s="44"/>
      <c r="H192" s="109"/>
      <c r="I192" s="46"/>
      <c r="J192" s="44"/>
      <c r="K192" s="44"/>
      <c r="L192" s="109"/>
      <c r="W192" s="93"/>
      <c r="X192" s="93"/>
      <c r="Y192" s="93"/>
      <c r="Z192" s="93"/>
      <c r="AA192" s="92"/>
      <c r="AB192" s="92"/>
      <c r="AC192" s="92"/>
      <c r="AD192" s="92"/>
    </row>
    <row r="193" spans="5:30" x14ac:dyDescent="0.2">
      <c r="E193" s="46"/>
      <c r="F193" s="44"/>
      <c r="G193" s="44"/>
      <c r="H193" s="109"/>
      <c r="I193" s="46"/>
      <c r="J193" s="44"/>
      <c r="K193" s="44"/>
      <c r="L193" s="109"/>
      <c r="W193" s="93"/>
      <c r="X193" s="93"/>
      <c r="Y193" s="93"/>
      <c r="Z193" s="93"/>
      <c r="AA193" s="92"/>
      <c r="AB193" s="92"/>
      <c r="AC193" s="92"/>
      <c r="AD193" s="92"/>
    </row>
    <row r="194" spans="5:30" x14ac:dyDescent="0.2">
      <c r="E194" s="46"/>
      <c r="F194" s="44"/>
      <c r="G194" s="44"/>
      <c r="H194" s="109"/>
      <c r="I194" s="46"/>
      <c r="J194" s="44"/>
      <c r="K194" s="44"/>
      <c r="L194" s="109"/>
      <c r="W194" s="93"/>
      <c r="X194" s="93"/>
      <c r="Y194" s="93"/>
      <c r="Z194" s="93"/>
      <c r="AA194" s="92"/>
      <c r="AB194" s="92"/>
      <c r="AC194" s="92"/>
      <c r="AD194" s="92"/>
    </row>
    <row r="195" spans="5:30" x14ac:dyDescent="0.2">
      <c r="E195" s="46"/>
      <c r="F195" s="44"/>
      <c r="G195" s="44"/>
      <c r="H195" s="109"/>
      <c r="I195" s="46"/>
      <c r="J195" s="44"/>
      <c r="K195" s="44"/>
      <c r="L195" s="109"/>
      <c r="W195" s="93"/>
      <c r="X195" s="93"/>
      <c r="Y195" s="93"/>
      <c r="Z195" s="93"/>
      <c r="AA195" s="92"/>
      <c r="AB195" s="92"/>
      <c r="AC195" s="92"/>
      <c r="AD195" s="92"/>
    </row>
  </sheetData>
  <phoneticPr fontId="5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workbookViewId="0"/>
  </sheetViews>
  <sheetFormatPr defaultColWidth="10.75" defaultRowHeight="12.75" x14ac:dyDescent="0.2"/>
  <cols>
    <col min="1" max="1" width="10.75" style="2"/>
    <col min="2" max="2" width="12.25" style="2" bestFit="1" customWidth="1"/>
    <col min="3" max="5" width="10.75" style="2"/>
    <col min="6" max="6" width="2.125" style="2" customWidth="1"/>
    <col min="7" max="16384" width="10.75" style="2"/>
  </cols>
  <sheetData>
    <row r="2" spans="1:9" x14ac:dyDescent="0.2">
      <c r="A2" s="2" t="s">
        <v>9</v>
      </c>
    </row>
    <row r="3" spans="1:9" x14ac:dyDescent="0.2">
      <c r="A3" s="23"/>
      <c r="B3" s="24"/>
      <c r="C3" s="24"/>
      <c r="D3" s="24"/>
      <c r="E3" s="24"/>
      <c r="F3" s="24"/>
      <c r="G3" s="24"/>
      <c r="H3" s="24"/>
      <c r="I3" s="25"/>
    </row>
    <row r="4" spans="1:9" x14ac:dyDescent="0.2">
      <c r="A4" s="26" t="s">
        <v>63</v>
      </c>
      <c r="B4" s="10">
        <f>'Exc 495'!$O$197</f>
        <v>35105027.510204054</v>
      </c>
      <c r="C4" s="10"/>
      <c r="D4" s="10" t="s">
        <v>79</v>
      </c>
      <c r="E4" s="10">
        <f>(B15*B10+B16*B11+B17*B12)/B14</f>
        <v>1.2145154952656385</v>
      </c>
      <c r="F4" s="10" t="s">
        <v>13</v>
      </c>
      <c r="G4" s="10">
        <f>SQRT(B15/B14*E14)</f>
        <v>5.0077368722812536E-2</v>
      </c>
      <c r="H4" s="10" t="s">
        <v>2</v>
      </c>
      <c r="I4" s="27"/>
    </row>
    <row r="5" spans="1:9" x14ac:dyDescent="0.2">
      <c r="A5" s="26" t="s">
        <v>64</v>
      </c>
      <c r="B5" s="10">
        <f>'Exc 495'!$R$197</f>
        <v>514621719.43877548</v>
      </c>
      <c r="C5" s="10"/>
      <c r="D5" s="10" t="s">
        <v>80</v>
      </c>
      <c r="E5" s="10">
        <f>(B16*B10+B18*B11+B19*B12)/B14</f>
        <v>0.6145196190086144</v>
      </c>
      <c r="F5" s="10" t="s">
        <v>13</v>
      </c>
      <c r="G5" s="10">
        <f>SQRT(B18*E14/B14)</f>
        <v>2.3947751394533695E-3</v>
      </c>
      <c r="H5" s="10" t="s">
        <v>4</v>
      </c>
      <c r="I5" s="27"/>
    </row>
    <row r="6" spans="1:9" x14ac:dyDescent="0.2">
      <c r="A6" s="26" t="s">
        <v>65</v>
      </c>
      <c r="B6" s="10">
        <f>'Exc 495'!$S$197</f>
        <v>11242608.605442172</v>
      </c>
      <c r="C6" s="10"/>
      <c r="D6" s="10" t="s">
        <v>81</v>
      </c>
      <c r="E6" s="10">
        <f>(B17*B10+B19*B11+B20*B12)/B14</f>
        <v>1.5747619168893039</v>
      </c>
      <c r="F6" s="10" t="s">
        <v>13</v>
      </c>
      <c r="G6" s="10">
        <f>SQRT(B20/B14*E14)</f>
        <v>3.1946235115292557E-2</v>
      </c>
      <c r="H6" s="10" t="s">
        <v>3</v>
      </c>
      <c r="I6" s="27"/>
    </row>
    <row r="7" spans="1:9" x14ac:dyDescent="0.2">
      <c r="A7" s="26" t="s">
        <v>66</v>
      </c>
      <c r="B7" s="10">
        <f>'Exc 495'!$P$197</f>
        <v>13983094096.002268</v>
      </c>
      <c r="C7" s="10"/>
      <c r="D7" s="10"/>
      <c r="E7" s="10"/>
      <c r="F7" s="10"/>
      <c r="G7" s="10"/>
      <c r="H7" s="10"/>
      <c r="I7" s="27"/>
    </row>
    <row r="8" spans="1:9" x14ac:dyDescent="0.2">
      <c r="A8" s="26" t="s">
        <v>67</v>
      </c>
      <c r="B8" s="10">
        <f>'Exc 495'!$T$197</f>
        <v>29472760.78798189</v>
      </c>
      <c r="C8" s="10"/>
      <c r="D8" s="10"/>
      <c r="E8" s="10"/>
      <c r="F8" s="10"/>
      <c r="G8" s="10"/>
      <c r="H8" s="10"/>
      <c r="I8" s="27"/>
    </row>
    <row r="9" spans="1:9" x14ac:dyDescent="0.2">
      <c r="A9" s="26" t="s">
        <v>68</v>
      </c>
      <c r="B9" s="10">
        <f>'Exc 495'!$Q$197</f>
        <v>39783866.240362801</v>
      </c>
      <c r="C9" s="10"/>
      <c r="D9" s="10"/>
      <c r="E9" s="10"/>
      <c r="F9" s="10"/>
      <c r="G9" s="10"/>
      <c r="H9" s="10"/>
      <c r="I9" s="27"/>
    </row>
    <row r="10" spans="1:9" x14ac:dyDescent="0.2">
      <c r="A10" s="26" t="s">
        <v>69</v>
      </c>
      <c r="B10" s="10">
        <f>'Exc 495'!$U$197</f>
        <v>376585174.71428603</v>
      </c>
      <c r="C10" s="10"/>
      <c r="D10" s="10"/>
      <c r="E10" s="10"/>
      <c r="F10" s="10"/>
      <c r="G10" s="10"/>
      <c r="H10" s="10"/>
      <c r="I10" s="27"/>
    </row>
    <row r="11" spans="1:9" x14ac:dyDescent="0.2">
      <c r="A11" s="26" t="s">
        <v>70</v>
      </c>
      <c r="B11" s="10">
        <f>'Exc 495'!$V$197</f>
        <v>9264314290.1700611</v>
      </c>
      <c r="C11" s="10"/>
      <c r="D11" s="10"/>
      <c r="E11" s="10"/>
      <c r="F11" s="10"/>
      <c r="G11" s="10"/>
      <c r="H11" s="10"/>
      <c r="I11" s="27"/>
    </row>
    <row r="12" spans="1:9" x14ac:dyDescent="0.2">
      <c r="A12" s="26" t="s">
        <v>71</v>
      </c>
      <c r="B12" s="10">
        <f>'Exc 495'!$W$197</f>
        <v>94416029.551020429</v>
      </c>
      <c r="C12" s="10"/>
      <c r="D12" s="10"/>
      <c r="E12" s="10"/>
      <c r="F12" s="10"/>
      <c r="G12" s="10"/>
      <c r="H12" s="10"/>
      <c r="I12" s="27"/>
    </row>
    <row r="13" spans="1:9" x14ac:dyDescent="0.2">
      <c r="A13" s="26"/>
      <c r="B13" s="10"/>
      <c r="C13" s="10"/>
      <c r="D13" s="10"/>
      <c r="E13" s="10"/>
      <c r="F13" s="10"/>
      <c r="G13" s="10"/>
      <c r="H13" s="10"/>
      <c r="I13" s="27"/>
    </row>
    <row r="14" spans="1:9" x14ac:dyDescent="0.2">
      <c r="A14" s="26" t="s">
        <v>72</v>
      </c>
      <c r="B14" s="10">
        <f>B4*B7*B9-B4*B8*B8-B9*B5*B5-B7*B6*B6+2*B5*B6*B8</f>
        <v>7.5359365340048108E+24</v>
      </c>
      <c r="D14" s="10" t="s">
        <v>14</v>
      </c>
      <c r="E14" s="13">
        <f>'Exc 495'!$I$197/'Exc 495'!$A$190</f>
        <v>34024.255623882236</v>
      </c>
      <c r="F14" s="10"/>
      <c r="G14" s="10"/>
      <c r="H14" s="10"/>
      <c r="I14" s="27"/>
    </row>
    <row r="15" spans="1:9" x14ac:dyDescent="0.2">
      <c r="A15" s="26" t="s">
        <v>73</v>
      </c>
      <c r="B15" s="10">
        <f>B7*B9-B8*B8</f>
        <v>5.5543290151329542E+17</v>
      </c>
      <c r="D15" s="10" t="s">
        <v>15</v>
      </c>
      <c r="E15" s="13">
        <f>SQRT('Exc 495'!$I$197/'Exc 495'!$X$197)</f>
        <v>3.1252178291638559E-2</v>
      </c>
      <c r="F15" s="10"/>
      <c r="G15" s="10"/>
      <c r="H15" s="10"/>
      <c r="I15" s="27"/>
    </row>
    <row r="16" spans="1:9" x14ac:dyDescent="0.2">
      <c r="A16" s="26" t="s">
        <v>74</v>
      </c>
      <c r="B16" s="10">
        <f>B8*B6-B5*B9</f>
        <v>-2.0142290936476652E+16</v>
      </c>
      <c r="D16" s="10" t="s">
        <v>16</v>
      </c>
      <c r="E16" s="13">
        <f>SQRT(1-'Exc 495'!$I$197/('Exc 495'!$X$197-1/('Exc 495'!$A$195+3)*'Exc 495'!$F$197^2))</f>
        <v>1.0000187176177422</v>
      </c>
      <c r="F16" s="10"/>
      <c r="G16" s="10"/>
      <c r="H16" s="10"/>
      <c r="I16" s="27"/>
    </row>
    <row r="17" spans="1:9" x14ac:dyDescent="0.2">
      <c r="A17" s="26" t="s">
        <v>75</v>
      </c>
      <c r="B17" s="10">
        <f>B5*B8-B6*B7</f>
        <v>-1.4203913118110376E+17</v>
      </c>
      <c r="C17" s="10"/>
      <c r="D17" s="10"/>
      <c r="E17" s="13"/>
      <c r="F17" s="10"/>
      <c r="G17" s="10"/>
      <c r="H17" s="10"/>
      <c r="I17" s="27"/>
    </row>
    <row r="18" spans="1:9" x14ac:dyDescent="0.2">
      <c r="A18" s="26" t="s">
        <v>76</v>
      </c>
      <c r="B18" s="10">
        <f>B4*B9-B6*B6</f>
        <v>1270217470575052</v>
      </c>
      <c r="C18" s="10"/>
      <c r="D18" s="2" t="s">
        <v>47</v>
      </c>
      <c r="E18" s="52">
        <f>'Exc 495'!AD3</f>
        <v>4.1361272684260655</v>
      </c>
      <c r="F18" s="10"/>
      <c r="G18" s="10"/>
      <c r="H18" s="10"/>
      <c r="I18" s="27"/>
    </row>
    <row r="19" spans="1:9" x14ac:dyDescent="0.2">
      <c r="A19" s="26" t="s">
        <v>77</v>
      </c>
      <c r="B19" s="10">
        <f>B5*B6-B4*B8</f>
        <v>4751048493246056</v>
      </c>
      <c r="C19" s="10"/>
      <c r="D19" s="10"/>
      <c r="E19" s="13"/>
      <c r="F19" s="10"/>
      <c r="G19" s="10"/>
      <c r="H19" s="10"/>
      <c r="I19" s="27"/>
    </row>
    <row r="20" spans="1:9" x14ac:dyDescent="0.2">
      <c r="A20" s="26" t="s">
        <v>78</v>
      </c>
      <c r="B20" s="10">
        <f>B4*B7-B5*B5</f>
        <v>2.2604138879980976E+17</v>
      </c>
      <c r="C20" s="10"/>
      <c r="D20" s="10"/>
      <c r="E20" s="13"/>
      <c r="F20" s="10"/>
      <c r="G20" s="10"/>
      <c r="H20" s="10"/>
      <c r="I20" s="27"/>
    </row>
    <row r="21" spans="1:9" x14ac:dyDescent="0.2">
      <c r="A21" s="28"/>
      <c r="B21" s="29"/>
      <c r="C21" s="29"/>
      <c r="D21" s="29"/>
      <c r="E21" s="157"/>
      <c r="F21" s="29"/>
      <c r="G21" s="29"/>
      <c r="H21" s="29"/>
      <c r="I21" s="30"/>
    </row>
    <row r="22" spans="1:9" x14ac:dyDescent="0.2">
      <c r="E22" s="52"/>
    </row>
    <row r="23" spans="1:9" x14ac:dyDescent="0.2">
      <c r="A23" s="2" t="s">
        <v>10</v>
      </c>
      <c r="E23" s="52"/>
    </row>
    <row r="24" spans="1:9" x14ac:dyDescent="0.2">
      <c r="A24" s="23" t="s">
        <v>63</v>
      </c>
      <c r="B24" s="24">
        <f>'Exc 587'!$O$107</f>
        <v>43008.300701530614</v>
      </c>
      <c r="C24" s="24"/>
      <c r="D24" s="24" t="s">
        <v>45</v>
      </c>
      <c r="E24" s="158">
        <f>B31*B27+B32*B28</f>
        <v>1.0694116510309222</v>
      </c>
      <c r="F24" s="24" t="s">
        <v>13</v>
      </c>
      <c r="G24" s="24">
        <f>SQRT(B31*E30)</f>
        <v>0.37134861491783616</v>
      </c>
      <c r="H24" s="24" t="s">
        <v>2</v>
      </c>
      <c r="I24" s="25"/>
    </row>
    <row r="25" spans="1:9" x14ac:dyDescent="0.2">
      <c r="A25" s="26" t="s">
        <v>64</v>
      </c>
      <c r="B25" s="10">
        <f>'Exc 587'!$P$107</f>
        <v>860266.1019345239</v>
      </c>
      <c r="C25" s="10"/>
      <c r="D25" s="10" t="s">
        <v>46</v>
      </c>
      <c r="E25" s="13">
        <f>B32*B27+B33*B28</f>
        <v>0.56593030428353941</v>
      </c>
      <c r="F25" s="10" t="s">
        <v>13</v>
      </c>
      <c r="G25" s="10">
        <f>SQRT(B33*E30)</f>
        <v>4.1839019006004764E-3</v>
      </c>
      <c r="H25" s="10" t="s">
        <v>3</v>
      </c>
      <c r="I25" s="27"/>
    </row>
    <row r="26" spans="1:9" x14ac:dyDescent="0.2">
      <c r="A26" s="26" t="s">
        <v>65</v>
      </c>
      <c r="B26" s="10">
        <f>'Exc 587'!$Q$107</f>
        <v>338807420.83159715</v>
      </c>
      <c r="C26" s="10"/>
      <c r="D26" s="10"/>
      <c r="E26" s="13"/>
      <c r="F26" s="10"/>
      <c r="G26" s="10"/>
      <c r="H26" s="10"/>
      <c r="I26" s="27"/>
    </row>
    <row r="27" spans="1:9" x14ac:dyDescent="0.2">
      <c r="A27" s="26" t="s">
        <v>66</v>
      </c>
      <c r="B27" s="10">
        <f>'Exc 587'!$R$107</f>
        <v>532844.23469387763</v>
      </c>
      <c r="C27" s="10"/>
      <c r="D27" s="10"/>
      <c r="E27" s="13"/>
      <c r="F27" s="10"/>
      <c r="G27" s="10"/>
      <c r="H27" s="10"/>
      <c r="I27" s="27"/>
    </row>
    <row r="28" spans="1:9" x14ac:dyDescent="0.2">
      <c r="A28" s="26" t="s">
        <v>67</v>
      </c>
      <c r="B28" s="10">
        <f>'Exc 587'!$S$107</f>
        <v>192661365.35714269</v>
      </c>
      <c r="C28" s="10"/>
      <c r="D28" s="10"/>
      <c r="E28" s="13"/>
      <c r="F28" s="10"/>
      <c r="G28" s="10"/>
      <c r="H28" s="10"/>
      <c r="I28" s="27"/>
    </row>
    <row r="29" spans="1:9" x14ac:dyDescent="0.2">
      <c r="A29" s="26"/>
      <c r="B29" s="10"/>
      <c r="C29" s="10"/>
      <c r="D29" s="10"/>
      <c r="E29" s="13"/>
      <c r="F29" s="10"/>
      <c r="G29" s="10"/>
      <c r="H29" s="10"/>
      <c r="I29" s="27"/>
    </row>
    <row r="30" spans="1:9" x14ac:dyDescent="0.2">
      <c r="A30" s="26" t="s">
        <v>1</v>
      </c>
      <c r="B30" s="10">
        <f>B24*B26-B25*B25</f>
        <v>13831473668897.736</v>
      </c>
      <c r="D30" s="10" t="s">
        <v>14</v>
      </c>
      <c r="E30" s="13">
        <f>'Exc 587'!$H$107/'Exc 587'!$A$95</f>
        <v>5629.6209871343744</v>
      </c>
      <c r="F30" s="10"/>
      <c r="G30" s="10"/>
      <c r="H30" s="10"/>
      <c r="I30" s="27"/>
    </row>
    <row r="31" spans="1:9" x14ac:dyDescent="0.2">
      <c r="A31" s="26" t="s">
        <v>73</v>
      </c>
      <c r="B31" s="10">
        <f>B26/B30</f>
        <v>2.4495395714301897E-5</v>
      </c>
      <c r="D31" s="10" t="s">
        <v>17</v>
      </c>
      <c r="E31" s="13">
        <f>SQRT('Exc 587'!$H$107/'Exc 587'!$T$107)</f>
        <v>6.7489763930309032E-2</v>
      </c>
      <c r="F31" s="10"/>
      <c r="G31" s="10"/>
      <c r="H31" s="10"/>
      <c r="I31" s="27"/>
    </row>
    <row r="32" spans="1:9" x14ac:dyDescent="0.2">
      <c r="A32" s="26" t="s">
        <v>74</v>
      </c>
      <c r="B32" s="10">
        <f>-B25/B30</f>
        <v>-6.2196272250365394E-8</v>
      </c>
      <c r="D32" s="10" t="s">
        <v>16</v>
      </c>
      <c r="E32" s="13">
        <f>SQRT(1-'Exc 587'!$H$107/('Exc 587'!$T$107-1/('Exc 587'!$A$105+2)*'Exc 587'!$E$107^2))</f>
        <v>1.0000639909374394</v>
      </c>
      <c r="F32" s="10"/>
      <c r="G32" s="10"/>
      <c r="H32" s="10"/>
      <c r="I32" s="27"/>
    </row>
    <row r="33" spans="1:9" x14ac:dyDescent="0.2">
      <c r="A33" s="26" t="s">
        <v>75</v>
      </c>
      <c r="B33" s="10">
        <f>B24/B30</f>
        <v>3.1094518003704553E-9</v>
      </c>
      <c r="C33" s="10"/>
      <c r="D33" s="10"/>
      <c r="E33" s="10"/>
      <c r="F33" s="10"/>
      <c r="G33" s="10"/>
      <c r="H33" s="10"/>
      <c r="I33" s="27"/>
    </row>
    <row r="34" spans="1:9" x14ac:dyDescent="0.2">
      <c r="A34" s="26"/>
      <c r="B34" s="10"/>
      <c r="C34" s="10"/>
      <c r="D34" s="10"/>
      <c r="E34" s="10"/>
      <c r="F34" s="10"/>
      <c r="G34" s="10"/>
      <c r="H34" s="10"/>
      <c r="I34" s="27"/>
    </row>
    <row r="35" spans="1:9" x14ac:dyDescent="0.2">
      <c r="A35" s="26"/>
      <c r="B35" s="10"/>
      <c r="C35" s="10"/>
      <c r="D35" s="10"/>
      <c r="E35" s="10"/>
      <c r="F35" s="10"/>
      <c r="G35" s="10"/>
      <c r="H35" s="10"/>
      <c r="I35" s="27"/>
    </row>
    <row r="36" spans="1:9" x14ac:dyDescent="0.2">
      <c r="A36" s="26" t="s">
        <v>6</v>
      </c>
      <c r="B36" s="13">
        <f>0.76056*116000</f>
        <v>88224.960000000006</v>
      </c>
      <c r="C36" s="10"/>
      <c r="D36" s="10"/>
      <c r="E36" s="10"/>
      <c r="F36" s="10"/>
      <c r="G36" s="10"/>
      <c r="H36" s="10"/>
      <c r="I36" s="27"/>
    </row>
    <row r="37" spans="1:9" x14ac:dyDescent="0.2">
      <c r="A37" s="28" t="s">
        <v>7</v>
      </c>
      <c r="B37" s="157">
        <f>0.106645*72000</f>
        <v>7678.4400000000005</v>
      </c>
      <c r="C37" s="29"/>
      <c r="D37" s="29"/>
      <c r="E37" s="29"/>
      <c r="F37" s="29"/>
      <c r="G37" s="29"/>
      <c r="H37" s="29"/>
      <c r="I37" s="30"/>
    </row>
    <row r="39" spans="1:9" ht="20.25" x14ac:dyDescent="0.3">
      <c r="C39" s="4" t="str">
        <f>'3 Data'!N3</f>
        <v>Sample</v>
      </c>
    </row>
    <row r="40" spans="1:9" ht="20.25" x14ac:dyDescent="0.3">
      <c r="C40" s="4" t="s">
        <v>48</v>
      </c>
      <c r="D40" s="4" t="s">
        <v>8</v>
      </c>
      <c r="E40" s="4">
        <f>B37/B36*(E6-E25)/E25</f>
        <v>0.15514481204574956</v>
      </c>
      <c r="F40" s="4" t="s">
        <v>13</v>
      </c>
      <c r="G40" s="4">
        <f>B37/B36*E6/E25*SQRT((G25/E25)^2+(G6/E6)^2)</f>
        <v>5.2289754758380177E-3</v>
      </c>
    </row>
    <row r="41" spans="1:9" ht="20.25" x14ac:dyDescent="0.3">
      <c r="C41" s="4"/>
      <c r="D41" s="4"/>
      <c r="E41" s="4"/>
      <c r="F41" s="4"/>
      <c r="G41" s="4"/>
    </row>
    <row r="42" spans="1:9" ht="20.25" x14ac:dyDescent="0.3">
      <c r="D42" s="4"/>
      <c r="E42" s="4"/>
      <c r="F42" s="4"/>
      <c r="G42" s="4"/>
    </row>
    <row r="43" spans="1:9" ht="20.25" x14ac:dyDescent="0.3">
      <c r="D43" s="4"/>
      <c r="E43" s="4"/>
      <c r="F43" s="4"/>
      <c r="G43" s="4"/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zoomScaleNormal="100" workbookViewId="0">
      <selection activeCell="C35" sqref="C35"/>
    </sheetView>
  </sheetViews>
  <sheetFormatPr defaultColWidth="10.75" defaultRowHeight="12" customHeight="1" x14ac:dyDescent="0.2"/>
  <cols>
    <col min="1" max="1" width="4.375" style="31" customWidth="1"/>
    <col min="2" max="2" width="8.375" style="31" bestFit="1" customWidth="1"/>
    <col min="3" max="3" width="22.875" style="31" bestFit="1" customWidth="1"/>
    <col min="4" max="4" width="13.625" style="31" bestFit="1" customWidth="1"/>
    <col min="5" max="5" width="8.625" style="31" bestFit="1" customWidth="1"/>
    <col min="6" max="6" width="7.5" style="1" bestFit="1" customWidth="1"/>
    <col min="7" max="7" width="7.625" style="31" bestFit="1" customWidth="1"/>
    <col min="8" max="8" width="7.875" style="31" bestFit="1" customWidth="1"/>
    <col min="9" max="9" width="7.625" style="31" bestFit="1" customWidth="1"/>
    <col min="10" max="11" width="7.25" style="31" bestFit="1" customWidth="1"/>
    <col min="12" max="12" width="11.375" style="31" bestFit="1" customWidth="1"/>
    <col min="13" max="16384" width="10.75" style="31"/>
  </cols>
  <sheetData>
    <row r="1" spans="1:12" ht="12" customHeight="1" x14ac:dyDescent="0.2">
      <c r="A1" s="38"/>
      <c r="B1" s="49"/>
      <c r="C1" s="50"/>
      <c r="D1" s="38"/>
      <c r="E1" s="38"/>
      <c r="F1" s="51"/>
      <c r="G1" s="38"/>
      <c r="H1" s="38"/>
      <c r="I1" s="38"/>
      <c r="J1" s="38"/>
      <c r="K1" s="38"/>
    </row>
    <row r="2" spans="1:12" ht="12" customHeight="1" x14ac:dyDescent="0.2">
      <c r="A2" s="38"/>
      <c r="B2" s="51"/>
      <c r="C2" s="38"/>
      <c r="D2" s="38"/>
      <c r="E2" s="38"/>
      <c r="F2" s="51"/>
      <c r="G2" s="38"/>
      <c r="H2" s="38"/>
      <c r="I2" s="38"/>
      <c r="J2" s="38"/>
      <c r="K2" s="38"/>
    </row>
    <row r="3" spans="1:12" s="38" customFormat="1" ht="12" customHeight="1" x14ac:dyDescent="0.2">
      <c r="B3" s="50" t="s">
        <v>62</v>
      </c>
      <c r="C3" s="50" t="s">
        <v>143</v>
      </c>
      <c r="D3" s="50" t="s">
        <v>144</v>
      </c>
      <c r="E3" s="50" t="s">
        <v>145</v>
      </c>
      <c r="F3" s="59" t="s">
        <v>48</v>
      </c>
      <c r="G3" s="50" t="s">
        <v>13</v>
      </c>
      <c r="H3" s="50"/>
      <c r="I3" s="50"/>
      <c r="J3" s="50"/>
      <c r="K3" s="50"/>
    </row>
    <row r="4" spans="1:12" s="38" customFormat="1" ht="12" customHeight="1" x14ac:dyDescent="0.2">
      <c r="B4" s="129">
        <v>1</v>
      </c>
      <c r="C4" s="130" t="s">
        <v>146</v>
      </c>
      <c r="D4" s="130" t="s">
        <v>147</v>
      </c>
      <c r="E4" s="130" t="s">
        <v>148</v>
      </c>
      <c r="F4" s="131"/>
      <c r="G4" s="132"/>
      <c r="J4" s="33"/>
      <c r="K4" s="33"/>
      <c r="L4" s="33"/>
    </row>
    <row r="5" spans="1:12" s="38" customFormat="1" ht="12" customHeight="1" x14ac:dyDescent="0.2">
      <c r="B5" s="133">
        <v>2</v>
      </c>
      <c r="C5" s="134" t="s">
        <v>149</v>
      </c>
      <c r="D5" s="134" t="s">
        <v>150</v>
      </c>
      <c r="E5" s="134" t="s">
        <v>148</v>
      </c>
      <c r="F5" s="60"/>
      <c r="G5" s="135"/>
      <c r="J5" s="33"/>
      <c r="K5" s="33"/>
      <c r="L5" s="33"/>
    </row>
    <row r="6" spans="1:12" s="38" customFormat="1" ht="12" customHeight="1" x14ac:dyDescent="0.2">
      <c r="B6" s="133">
        <v>3</v>
      </c>
      <c r="C6" s="134" t="s">
        <v>151</v>
      </c>
      <c r="D6" s="134" t="s">
        <v>152</v>
      </c>
      <c r="E6" s="134" t="s">
        <v>148</v>
      </c>
      <c r="F6" s="60"/>
      <c r="G6" s="135"/>
      <c r="J6" s="34"/>
      <c r="K6" s="34"/>
      <c r="L6" s="33"/>
    </row>
    <row r="7" spans="1:12" s="38" customFormat="1" ht="12" customHeight="1" x14ac:dyDescent="0.25">
      <c r="B7" s="133">
        <v>4</v>
      </c>
      <c r="C7" s="136" t="s">
        <v>153</v>
      </c>
      <c r="D7" s="134" t="s">
        <v>154</v>
      </c>
      <c r="E7" s="134" t="s">
        <v>148</v>
      </c>
      <c r="F7" s="48">
        <v>0.15094367866532063</v>
      </c>
      <c r="G7" s="137">
        <v>1.5491756609718912E-3</v>
      </c>
      <c r="L7" s="33"/>
    </row>
    <row r="8" spans="1:12" s="38" customFormat="1" ht="12" customHeight="1" x14ac:dyDescent="0.2">
      <c r="B8" s="133">
        <v>5</v>
      </c>
      <c r="C8" s="138" t="s">
        <v>155</v>
      </c>
      <c r="D8" s="134"/>
      <c r="E8" s="134"/>
      <c r="F8" s="60">
        <v>3.5164458770088943E-3</v>
      </c>
      <c r="G8" s="156">
        <v>1.7536631234527083E-3</v>
      </c>
      <c r="L8" s="33"/>
    </row>
    <row r="9" spans="1:12" s="38" customFormat="1" ht="12" customHeight="1" x14ac:dyDescent="0.2">
      <c r="B9" s="139">
        <v>6</v>
      </c>
      <c r="C9" s="140"/>
      <c r="D9" s="141"/>
      <c r="E9" s="142"/>
      <c r="F9" s="143"/>
      <c r="G9" s="144"/>
      <c r="L9" s="33"/>
    </row>
    <row r="10" spans="1:12" s="38" customFormat="1" ht="12" customHeight="1" x14ac:dyDescent="0.25">
      <c r="B10" s="129">
        <v>7</v>
      </c>
      <c r="C10" s="145"/>
      <c r="D10" s="146"/>
      <c r="E10" s="130"/>
      <c r="F10" s="147"/>
      <c r="G10" s="148"/>
      <c r="H10" s="47"/>
      <c r="I10" s="45"/>
      <c r="J10" s="45"/>
      <c r="K10" s="45"/>
      <c r="L10" s="33"/>
    </row>
    <row r="11" spans="1:12" s="38" customFormat="1" ht="12" customHeight="1" x14ac:dyDescent="0.25">
      <c r="B11" s="133">
        <v>8</v>
      </c>
      <c r="C11" s="149"/>
      <c r="D11" s="44"/>
      <c r="E11" s="44"/>
      <c r="F11" s="48"/>
      <c r="G11" s="137"/>
      <c r="H11" s="47"/>
      <c r="I11" s="45"/>
      <c r="J11" s="45"/>
      <c r="K11" s="45"/>
      <c r="L11" s="33"/>
    </row>
    <row r="12" spans="1:12" s="38" customFormat="1" ht="12" customHeight="1" x14ac:dyDescent="0.2">
      <c r="B12" s="133">
        <v>9</v>
      </c>
      <c r="C12" s="150"/>
      <c r="D12" s="44"/>
      <c r="E12" s="44"/>
      <c r="F12" s="48"/>
      <c r="G12" s="137"/>
      <c r="H12" s="47"/>
      <c r="I12" s="45"/>
      <c r="J12" s="45"/>
      <c r="K12" s="45"/>
      <c r="L12" s="33"/>
    </row>
    <row r="13" spans="1:12" s="38" customFormat="1" ht="12" customHeight="1" x14ac:dyDescent="0.2">
      <c r="B13" s="133">
        <v>10</v>
      </c>
      <c r="C13" s="150"/>
      <c r="D13" s="44"/>
      <c r="E13" s="44"/>
      <c r="F13" s="48"/>
      <c r="G13" s="137"/>
      <c r="H13" s="47"/>
      <c r="I13" s="45"/>
      <c r="J13" s="45"/>
      <c r="K13" s="45"/>
      <c r="L13" s="33"/>
    </row>
    <row r="14" spans="1:12" s="38" customFormat="1" ht="12" customHeight="1" x14ac:dyDescent="0.2">
      <c r="B14" s="133">
        <v>11</v>
      </c>
      <c r="C14" s="150"/>
      <c r="D14" s="44"/>
      <c r="E14" s="134"/>
      <c r="F14" s="48"/>
      <c r="G14" s="137"/>
      <c r="H14" s="47"/>
      <c r="I14" s="45"/>
      <c r="J14" s="45"/>
      <c r="K14" s="45"/>
      <c r="L14" s="33"/>
    </row>
    <row r="15" spans="1:12" s="38" customFormat="1" ht="12" customHeight="1" x14ac:dyDescent="0.2">
      <c r="B15" s="139">
        <v>12</v>
      </c>
      <c r="C15" s="140"/>
      <c r="D15" s="141"/>
      <c r="E15" s="142"/>
      <c r="F15" s="143"/>
      <c r="G15" s="144"/>
      <c r="H15" s="47"/>
      <c r="I15" s="45"/>
      <c r="J15" s="45"/>
      <c r="K15" s="45"/>
      <c r="L15" s="33"/>
    </row>
    <row r="16" spans="1:12" s="38" customFormat="1" ht="12" customHeight="1" x14ac:dyDescent="0.2">
      <c r="B16" s="129">
        <v>13</v>
      </c>
      <c r="C16" s="151"/>
      <c r="D16" s="152"/>
      <c r="E16" s="152"/>
      <c r="F16" s="147"/>
      <c r="G16" s="148"/>
      <c r="H16" s="47"/>
      <c r="I16" s="45"/>
      <c r="J16" s="45"/>
      <c r="K16" s="45"/>
    </row>
    <row r="17" spans="2:11" s="38" customFormat="1" ht="12" customHeight="1" x14ac:dyDescent="0.2">
      <c r="B17" s="133">
        <v>14</v>
      </c>
      <c r="C17" s="44"/>
      <c r="D17" s="44"/>
      <c r="E17" s="44"/>
      <c r="F17" s="48"/>
      <c r="G17" s="137"/>
      <c r="H17" s="47"/>
      <c r="I17" s="45"/>
      <c r="J17" s="45"/>
      <c r="K17" s="45"/>
    </row>
    <row r="18" spans="2:11" s="38" customFormat="1" ht="12" customHeight="1" x14ac:dyDescent="0.2">
      <c r="B18" s="133">
        <v>15</v>
      </c>
      <c r="C18" s="150"/>
      <c r="D18" s="134"/>
      <c r="E18" s="44"/>
      <c r="F18" s="48"/>
      <c r="G18" s="137"/>
      <c r="H18" s="47"/>
      <c r="I18" s="45"/>
      <c r="J18" s="45"/>
      <c r="K18" s="45"/>
    </row>
    <row r="19" spans="2:11" s="38" customFormat="1" ht="12" customHeight="1" x14ac:dyDescent="0.2">
      <c r="B19" s="133">
        <v>16</v>
      </c>
      <c r="C19" s="150"/>
      <c r="D19" s="44"/>
      <c r="E19" s="44"/>
      <c r="F19" s="48"/>
      <c r="G19" s="137"/>
      <c r="H19" s="47"/>
      <c r="I19" s="45"/>
      <c r="J19" s="45"/>
      <c r="K19" s="45"/>
    </row>
    <row r="20" spans="2:11" s="38" customFormat="1" ht="12" customHeight="1" x14ac:dyDescent="0.25">
      <c r="B20" s="133">
        <v>17</v>
      </c>
      <c r="C20" s="149"/>
      <c r="E20" s="134"/>
      <c r="F20" s="48"/>
      <c r="G20" s="137"/>
      <c r="H20" s="33"/>
      <c r="I20" s="33"/>
      <c r="J20" s="33"/>
      <c r="K20" s="33"/>
    </row>
    <row r="21" spans="2:11" s="38" customFormat="1" ht="12" customHeight="1" x14ac:dyDescent="0.25">
      <c r="B21" s="139">
        <v>18</v>
      </c>
      <c r="C21" s="153"/>
      <c r="D21" s="141"/>
      <c r="E21" s="142"/>
      <c r="F21" s="143"/>
      <c r="G21" s="144"/>
      <c r="H21" s="33"/>
      <c r="I21" s="33"/>
      <c r="J21" s="33"/>
      <c r="K21" s="33"/>
    </row>
    <row r="22" spans="2:11" s="38" customFormat="1" ht="12" customHeight="1" x14ac:dyDescent="0.2">
      <c r="B22" s="129">
        <v>19</v>
      </c>
      <c r="C22" s="151"/>
      <c r="D22" s="152"/>
      <c r="E22" s="152"/>
      <c r="F22" s="147"/>
      <c r="G22" s="148"/>
      <c r="H22" s="50"/>
      <c r="I22" s="50"/>
      <c r="J22" s="50"/>
      <c r="K22" s="50"/>
    </row>
    <row r="23" spans="2:11" s="38" customFormat="1" ht="12" customHeight="1" x14ac:dyDescent="0.2">
      <c r="B23" s="133">
        <v>20</v>
      </c>
      <c r="C23" s="150"/>
      <c r="D23" s="44"/>
      <c r="F23" s="48"/>
      <c r="G23" s="137"/>
      <c r="J23" s="33"/>
      <c r="K23" s="33"/>
    </row>
    <row r="24" spans="2:11" s="38" customFormat="1" ht="12" customHeight="1" x14ac:dyDescent="0.2">
      <c r="B24" s="133">
        <v>21</v>
      </c>
      <c r="C24" s="150"/>
      <c r="D24" s="44"/>
      <c r="F24" s="48"/>
      <c r="G24" s="137"/>
      <c r="J24" s="33"/>
      <c r="K24" s="33"/>
    </row>
    <row r="25" spans="2:11" s="38" customFormat="1" ht="12" customHeight="1" x14ac:dyDescent="0.2">
      <c r="B25" s="133">
        <v>22</v>
      </c>
      <c r="C25" s="150"/>
      <c r="D25" s="44"/>
      <c r="E25" s="154"/>
      <c r="F25" s="48"/>
      <c r="G25" s="137"/>
      <c r="J25" s="34"/>
      <c r="K25" s="34"/>
    </row>
    <row r="26" spans="2:11" s="38" customFormat="1" ht="12" customHeight="1" x14ac:dyDescent="0.2">
      <c r="B26" s="133">
        <v>23</v>
      </c>
      <c r="C26" s="150"/>
      <c r="D26" s="44"/>
      <c r="E26" s="154"/>
      <c r="F26" s="48"/>
      <c r="G26" s="137"/>
    </row>
    <row r="27" spans="2:11" s="38" customFormat="1" ht="12" customHeight="1" x14ac:dyDescent="0.2">
      <c r="B27" s="139">
        <v>24</v>
      </c>
      <c r="C27" s="141"/>
      <c r="D27" s="141"/>
      <c r="E27" s="155"/>
      <c r="F27" s="143"/>
      <c r="G27" s="144"/>
      <c r="H27" s="33"/>
      <c r="I27" s="33"/>
      <c r="J27" s="33"/>
      <c r="K27" s="33"/>
    </row>
    <row r="28" spans="2:11" s="38" customFormat="1" ht="12" customHeight="1" x14ac:dyDescent="0.2">
      <c r="B28" s="44"/>
      <c r="C28" s="44"/>
      <c r="D28" s="44"/>
      <c r="E28" s="44"/>
      <c r="F28" s="48"/>
      <c r="G28" s="45"/>
    </row>
    <row r="29" spans="2:11" s="38" customFormat="1" ht="12" customHeight="1" x14ac:dyDescent="0.25">
      <c r="B29" s="44"/>
      <c r="C29" s="44"/>
      <c r="D29" s="44"/>
      <c r="E29" s="44"/>
      <c r="F29" s="35" t="s">
        <v>48</v>
      </c>
      <c r="G29" s="35" t="s">
        <v>8</v>
      </c>
      <c r="H29" s="47"/>
      <c r="I29" s="45"/>
      <c r="J29" s="45"/>
      <c r="K29" s="45"/>
    </row>
    <row r="30" spans="2:11" s="38" customFormat="1" ht="12" customHeight="1" x14ac:dyDescent="0.25">
      <c r="B30" s="44"/>
      <c r="C30" s="44"/>
      <c r="D30" s="44"/>
      <c r="E30" s="44"/>
      <c r="F30" s="36"/>
      <c r="G30" s="37" t="s">
        <v>13</v>
      </c>
      <c r="H30" s="47"/>
      <c r="I30" s="45"/>
      <c r="J30" s="45"/>
      <c r="K30" s="45"/>
    </row>
    <row r="31" spans="2:11" s="38" customFormat="1" ht="12" customHeight="1" x14ac:dyDescent="0.25">
      <c r="B31" s="44"/>
      <c r="C31" s="44"/>
      <c r="D31" s="44"/>
      <c r="E31" s="44"/>
      <c r="F31" s="37">
        <f>'4 Results'!E40</f>
        <v>0.15514481204574956</v>
      </c>
      <c r="G31" s="37">
        <f>'4 Results'!G40</f>
        <v>5.2289754758380177E-3</v>
      </c>
      <c r="H31" s="47"/>
      <c r="I31" s="45"/>
      <c r="J31" s="45"/>
      <c r="K31" s="45"/>
    </row>
    <row r="32" spans="2:11" s="38" customFormat="1" ht="12" customHeight="1" x14ac:dyDescent="0.2">
      <c r="H32" s="47"/>
      <c r="I32" s="45"/>
      <c r="J32" s="45"/>
      <c r="K32" s="45"/>
    </row>
    <row r="33" spans="2:11" s="38" customFormat="1" ht="12" customHeight="1" x14ac:dyDescent="0.2">
      <c r="B33" s="44"/>
      <c r="C33" s="44"/>
      <c r="D33" s="44"/>
      <c r="E33" s="44"/>
      <c r="F33" s="48"/>
      <c r="G33" s="45"/>
      <c r="H33" s="47"/>
      <c r="I33" s="45"/>
      <c r="J33" s="45"/>
      <c r="K33" s="45"/>
    </row>
    <row r="34" spans="2:11" s="38" customFormat="1" ht="12" customHeight="1" x14ac:dyDescent="0.2">
      <c r="B34" s="44"/>
      <c r="C34" s="44"/>
      <c r="D34" s="44"/>
      <c r="E34" s="44"/>
      <c r="F34" s="48"/>
      <c r="G34" s="45"/>
      <c r="H34" s="47"/>
      <c r="I34" s="45"/>
      <c r="J34" s="45"/>
      <c r="K34" s="45"/>
    </row>
    <row r="35" spans="2:11" s="38" customFormat="1" ht="12" customHeight="1" x14ac:dyDescent="0.2">
      <c r="B35" s="44"/>
      <c r="C35" s="44"/>
      <c r="D35" s="44"/>
      <c r="E35" s="44"/>
      <c r="F35" s="48"/>
      <c r="G35" s="45"/>
      <c r="H35" s="47"/>
      <c r="I35" s="45"/>
      <c r="J35" s="45"/>
      <c r="K35" s="45"/>
    </row>
    <row r="36" spans="2:11" s="38" customFormat="1" ht="12" customHeight="1" x14ac:dyDescent="0.2">
      <c r="B36" s="44"/>
      <c r="C36" s="44"/>
      <c r="D36" s="44"/>
      <c r="E36" s="44"/>
      <c r="F36" s="48"/>
      <c r="G36" s="45"/>
      <c r="H36" s="47"/>
      <c r="I36" s="45"/>
      <c r="J36" s="45"/>
      <c r="K36" s="45"/>
    </row>
    <row r="37" spans="2:11" s="38" customFormat="1" ht="12" customHeight="1" x14ac:dyDescent="0.2">
      <c r="B37" s="44"/>
      <c r="C37" s="44"/>
      <c r="D37" s="44"/>
      <c r="E37" s="44"/>
      <c r="F37" s="48"/>
      <c r="G37" s="45"/>
      <c r="H37" s="47"/>
      <c r="I37" s="45"/>
      <c r="J37" s="45"/>
      <c r="K37" s="45"/>
    </row>
    <row r="38" spans="2:11" s="38" customFormat="1" ht="12" customHeight="1" x14ac:dyDescent="0.2">
      <c r="B38" s="44"/>
      <c r="C38" s="44"/>
      <c r="D38" s="44"/>
      <c r="E38" s="44"/>
      <c r="F38" s="48"/>
      <c r="G38" s="45"/>
      <c r="H38" s="47"/>
      <c r="I38" s="45"/>
      <c r="J38" s="45"/>
      <c r="K38" s="45"/>
    </row>
    <row r="39" spans="2:11" ht="12" customHeight="1" x14ac:dyDescent="0.2">
      <c r="B39" s="32"/>
      <c r="C39" s="32"/>
      <c r="D39" s="32"/>
      <c r="E39" s="32"/>
      <c r="F39" s="60"/>
      <c r="G39" s="33"/>
      <c r="H39" s="33"/>
      <c r="I39" s="33"/>
      <c r="J39" s="33"/>
      <c r="K39" s="33"/>
    </row>
    <row r="40" spans="2:11" ht="12" customHeight="1" x14ac:dyDescent="0.2">
      <c r="B40" s="32"/>
      <c r="C40" s="32"/>
      <c r="D40" s="32"/>
      <c r="E40" s="32"/>
      <c r="F40" s="60"/>
      <c r="G40" s="33"/>
    </row>
    <row r="41" spans="2:11" ht="12" customHeight="1" x14ac:dyDescent="0.2">
      <c r="B41" s="39"/>
    </row>
    <row r="42" spans="2:11" ht="12" customHeight="1" x14ac:dyDescent="0.2">
      <c r="B42" s="32"/>
    </row>
    <row r="43" spans="2:11" ht="12" customHeight="1" x14ac:dyDescent="0.2">
      <c r="B43" s="32"/>
    </row>
  </sheetData>
  <phoneticPr fontId="5"/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8"/>
  <sheetViews>
    <sheetView zoomScale="85" zoomScaleNormal="85" zoomScalePageLayoutView="85" workbookViewId="0">
      <selection activeCell="A2" sqref="A2"/>
    </sheetView>
  </sheetViews>
  <sheetFormatPr defaultColWidth="10.75" defaultRowHeight="12.75" x14ac:dyDescent="0.2"/>
  <cols>
    <col min="1" max="1" width="10.75" style="2"/>
    <col min="2" max="2" width="8.125" style="2" customWidth="1"/>
    <col min="3" max="3" width="10.75" style="2"/>
    <col min="4" max="4" width="12" style="2" bestFit="1" customWidth="1"/>
    <col min="5" max="6" width="10.75" style="2"/>
    <col min="7" max="7" width="11" style="2" bestFit="1" customWidth="1"/>
    <col min="8" max="8" width="12" style="2" bestFit="1" customWidth="1"/>
    <col min="9" max="9" width="13.75" style="2" customWidth="1"/>
    <col min="10" max="14" width="12" style="2" customWidth="1"/>
    <col min="15" max="15" width="11" style="2" bestFit="1" customWidth="1"/>
    <col min="16" max="16" width="12" style="2" bestFit="1" customWidth="1"/>
    <col min="17" max="18" width="11" style="2" bestFit="1" customWidth="1"/>
    <col min="19" max="19" width="12.75" style="2" bestFit="1" customWidth="1"/>
    <col min="20" max="21" width="11" style="2" bestFit="1" customWidth="1"/>
    <col min="22" max="22" width="12" style="2" bestFit="1" customWidth="1"/>
    <col min="23" max="23" width="11" style="2" bestFit="1" customWidth="1"/>
    <col min="24" max="24" width="12" style="2" bestFit="1" customWidth="1"/>
    <col min="25" max="25" width="11" style="2" customWidth="1"/>
    <col min="26" max="28" width="10.75" style="2"/>
    <col min="29" max="29" width="11.375" style="2" customWidth="1"/>
    <col min="30" max="30" width="12.375" style="2" customWidth="1"/>
    <col min="31" max="31" width="11.75" style="2" customWidth="1"/>
    <col min="32" max="32" width="13" style="2" customWidth="1"/>
    <col min="33" max="16384" width="10.75" style="2"/>
  </cols>
  <sheetData>
    <row r="1" spans="1:31" x14ac:dyDescent="0.2">
      <c r="A1" s="2" t="s">
        <v>18</v>
      </c>
      <c r="B1" s="2" t="str">
        <f>'3 Data'!N3</f>
        <v>Sample</v>
      </c>
      <c r="Z1" s="6" t="s">
        <v>55</v>
      </c>
      <c r="AA1" s="7"/>
      <c r="AB1" s="7"/>
      <c r="AC1" s="7"/>
      <c r="AD1" s="7" t="s">
        <v>56</v>
      </c>
      <c r="AE1" s="8"/>
    </row>
    <row r="2" spans="1:31" ht="13.5" thickBot="1" x14ac:dyDescent="0.25">
      <c r="A2" s="1" t="s">
        <v>101</v>
      </c>
      <c r="C2" s="1"/>
      <c r="Z2" s="9"/>
      <c r="AA2" s="10" t="s">
        <v>53</v>
      </c>
      <c r="AB2" s="10" t="s">
        <v>52</v>
      </c>
      <c r="AC2" s="10" t="s">
        <v>50</v>
      </c>
      <c r="AD2" s="10" t="s">
        <v>47</v>
      </c>
      <c r="AE2" s="11"/>
    </row>
    <row r="3" spans="1:3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Z3" s="9"/>
      <c r="AA3" s="10">
        <v>0.8</v>
      </c>
      <c r="AB3" s="10">
        <v>0.22</v>
      </c>
      <c r="AC3" s="10"/>
      <c r="AD3" s="12">
        <f>AD237/AE237</f>
        <v>4.1361272684260655</v>
      </c>
      <c r="AE3" s="11"/>
    </row>
    <row r="4" spans="1:31" x14ac:dyDescent="0.2">
      <c r="A4" s="9"/>
      <c r="B4" s="10" t="s">
        <v>31</v>
      </c>
      <c r="C4" s="10" t="s">
        <v>84</v>
      </c>
      <c r="D4" s="10" t="s">
        <v>85</v>
      </c>
      <c r="E4" s="10" t="s">
        <v>89</v>
      </c>
      <c r="F4" s="10" t="s">
        <v>62</v>
      </c>
      <c r="G4" s="10" t="s">
        <v>5</v>
      </c>
      <c r="H4" s="10" t="s">
        <v>5</v>
      </c>
      <c r="I4" s="13" t="s">
        <v>34</v>
      </c>
      <c r="J4" s="10" t="s">
        <v>19</v>
      </c>
      <c r="K4" s="10" t="s">
        <v>20</v>
      </c>
      <c r="L4" s="10" t="s">
        <v>58</v>
      </c>
      <c r="M4" s="10" t="s">
        <v>59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Z4" s="9"/>
      <c r="AA4" s="10"/>
      <c r="AB4" s="10"/>
      <c r="AC4" s="10"/>
      <c r="AD4" s="10"/>
      <c r="AE4" s="11"/>
    </row>
    <row r="5" spans="1:31" x14ac:dyDescent="0.2">
      <c r="A5" s="9" t="s">
        <v>12</v>
      </c>
      <c r="B5" s="10" t="s">
        <v>30</v>
      </c>
      <c r="C5" s="10" t="s">
        <v>61</v>
      </c>
      <c r="D5" s="10" t="s">
        <v>86</v>
      </c>
      <c r="E5" s="10" t="s">
        <v>54</v>
      </c>
      <c r="F5" s="10" t="str">
        <f>B1</f>
        <v>Sample</v>
      </c>
      <c r="G5" s="10" t="s">
        <v>82</v>
      </c>
      <c r="H5" s="10" t="s">
        <v>83</v>
      </c>
      <c r="I5" s="10"/>
      <c r="J5" s="10" t="s">
        <v>90</v>
      </c>
      <c r="K5" s="10" t="s">
        <v>21</v>
      </c>
      <c r="L5" s="10" t="s">
        <v>22</v>
      </c>
      <c r="M5" s="10"/>
      <c r="N5" s="10"/>
      <c r="O5" s="10" t="s">
        <v>23</v>
      </c>
      <c r="P5" s="10" t="s">
        <v>24</v>
      </c>
      <c r="Q5" s="10" t="s">
        <v>25</v>
      </c>
      <c r="R5" s="10" t="s">
        <v>36</v>
      </c>
      <c r="S5" s="10" t="s">
        <v>37</v>
      </c>
      <c r="T5" s="10" t="s">
        <v>38</v>
      </c>
      <c r="U5" s="10" t="s">
        <v>39</v>
      </c>
      <c r="V5" s="10" t="s">
        <v>40</v>
      </c>
      <c r="W5" s="10" t="s">
        <v>41</v>
      </c>
      <c r="X5" s="11" t="s">
        <v>29</v>
      </c>
      <c r="Z5" s="9" t="s">
        <v>30</v>
      </c>
      <c r="AA5" s="32" t="s">
        <v>91</v>
      </c>
      <c r="AB5" s="10" t="s">
        <v>49</v>
      </c>
      <c r="AC5" s="10" t="s">
        <v>51</v>
      </c>
      <c r="AD5" s="32" t="s">
        <v>93</v>
      </c>
      <c r="AE5" s="40" t="s">
        <v>94</v>
      </c>
    </row>
    <row r="6" spans="1:31" x14ac:dyDescent="0.2">
      <c r="C6" s="10" t="s">
        <v>60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Z6" s="42"/>
      <c r="AA6" s="31" t="s">
        <v>92</v>
      </c>
      <c r="AB6" s="2" t="s">
        <v>88</v>
      </c>
      <c r="AC6" s="10"/>
      <c r="AD6" s="10"/>
      <c r="AE6" s="11"/>
    </row>
    <row r="7" spans="1:31" x14ac:dyDescent="0.2">
      <c r="A7" s="9">
        <v>-2</v>
      </c>
      <c r="B7" s="2">
        <v>517</v>
      </c>
      <c r="C7" s="10">
        <f>'3 Data'!B7</f>
        <v>255.85714285714289</v>
      </c>
      <c r="D7" s="2">
        <f>'3 Data'!J7</f>
        <v>28864.166666666668</v>
      </c>
      <c r="E7" s="2">
        <f>'3 Data'!F7</f>
        <v>53.833333333333258</v>
      </c>
      <c r="F7" s="2">
        <f>'3 Data'!O7</f>
        <v>17709.857142857141</v>
      </c>
      <c r="G7" s="14">
        <f>'4 Results'!$E$4*C7+'4 Results'!$E$5*D7+'4 Results'!$E$6*E7</f>
        <v>18133.113850768084</v>
      </c>
      <c r="H7" s="14">
        <f t="shared" ref="H7:H44" si="0">F7-G7</f>
        <v>-423.25670791094308</v>
      </c>
      <c r="I7" s="14">
        <f t="shared" ref="I7:I44" si="1">H7*H7</f>
        <v>179146.24079160939</v>
      </c>
      <c r="J7" s="14">
        <f>'4 Results'!$E$4*C7</f>
        <v>310.74246457439415</v>
      </c>
      <c r="K7" s="14">
        <f>'4 Results'!$E$5*D7</f>
        <v>17737.596703001149</v>
      </c>
      <c r="L7" s="14">
        <f>'4 Results'!$E$6*E7</f>
        <v>84.774683192540735</v>
      </c>
      <c r="M7" s="14">
        <f>('4 Results'!$E$6-'4 Results'!$E$25)*E7</f>
        <v>54.308768478610254</v>
      </c>
      <c r="O7" s="10">
        <f>C7*C7</f>
        <v>65462.877551020421</v>
      </c>
      <c r="P7" s="10">
        <f>D7*D7</f>
        <v>833140117.36111116</v>
      </c>
      <c r="Q7" s="10">
        <f t="shared" ref="Q7:Q44" si="2">E7*E7</f>
        <v>2898.0277777777696</v>
      </c>
      <c r="R7" s="10">
        <f>C7*D7</f>
        <v>7385103.2142857155</v>
      </c>
      <c r="S7" s="10">
        <f t="shared" ref="S7:S44" si="3">C7*E7</f>
        <v>13773.642857142839</v>
      </c>
      <c r="T7" s="10">
        <f t="shared" ref="T7:T44" si="4">D7*E7</f>
        <v>1553854.3055555534</v>
      </c>
      <c r="U7" s="10">
        <f t="shared" ref="U7:U44" si="5">F7*C7</f>
        <v>4531193.448979592</v>
      </c>
      <c r="V7" s="10">
        <f t="shared" ref="V7:V44" si="6">F7*D7</f>
        <v>511180268.21428567</v>
      </c>
      <c r="W7" s="10">
        <f t="shared" ref="W7:W44" si="7">F7*E7</f>
        <v>953380.64285714144</v>
      </c>
      <c r="X7" s="11">
        <f t="shared" ref="X7:X44" si="8">F7*F7</f>
        <v>313639040.02040809</v>
      </c>
      <c r="Z7" s="42">
        <v>471.9599915</v>
      </c>
      <c r="AE7" s="11"/>
    </row>
    <row r="8" spans="1:31" x14ac:dyDescent="0.2">
      <c r="A8" s="2">
        <v>-1</v>
      </c>
      <c r="B8" s="2">
        <v>518</v>
      </c>
      <c r="C8" s="10">
        <f>'3 Data'!B8</f>
        <v>421.14285714285711</v>
      </c>
      <c r="D8" s="2">
        <f>'3 Data'!J8</f>
        <v>28371.547619047615</v>
      </c>
      <c r="E8" s="2">
        <f>'3 Data'!F8</f>
        <v>1.8809523809525217</v>
      </c>
      <c r="F8" s="2">
        <f>'3 Data'!O8</f>
        <v>18405.285714285714</v>
      </c>
      <c r="G8" s="14">
        <f>'4 Results'!$E$4*C8+'4 Results'!$E$5*D8+'4 Results'!$E$6*E8</f>
        <v>17949.31921143935</v>
      </c>
      <c r="H8" s="14">
        <f t="shared" si="0"/>
        <v>455.96650284636416</v>
      </c>
      <c r="I8" s="14">
        <f t="shared" si="1"/>
        <v>207905.45171794342</v>
      </c>
      <c r="J8" s="14">
        <f>'4 Results'!$E$4*C8</f>
        <v>511.48452572044317</v>
      </c>
      <c r="K8" s="14">
        <f>'4 Results'!$E$5*D8</f>
        <v>17434.872633541901</v>
      </c>
      <c r="L8" s="14">
        <f>'4 Results'!$E$6*E8</f>
        <v>2.9620521770062931</v>
      </c>
      <c r="M8" s="14">
        <f>('4 Results'!$E$6-'4 Results'!$E$25)*E8</f>
        <v>1.8975642237109849</v>
      </c>
      <c r="O8" s="10">
        <f t="shared" ref="O8:O44" si="9">C8*C8</f>
        <v>177361.30612244896</v>
      </c>
      <c r="P8" s="10">
        <f t="shared" ref="P8:P44" si="10">D8*D8</f>
        <v>804944714.29988635</v>
      </c>
      <c r="Q8" s="10">
        <f t="shared" si="2"/>
        <v>3.5379818594109604</v>
      </c>
      <c r="R8" s="10">
        <f t="shared" ref="R8:R44" si="11">C8*D8</f>
        <v>11948474.625850337</v>
      </c>
      <c r="S8" s="10">
        <f t="shared" si="3"/>
        <v>792.14965986400478</v>
      </c>
      <c r="T8" s="10">
        <f t="shared" si="4"/>
        <v>53365.530045355459</v>
      </c>
      <c r="U8" s="10">
        <f t="shared" si="5"/>
        <v>7751254.6122448975</v>
      </c>
      <c r="V8" s="10">
        <f t="shared" si="6"/>
        <v>522186440.08503389</v>
      </c>
      <c r="W8" s="10">
        <f t="shared" si="7"/>
        <v>34619.465986397146</v>
      </c>
      <c r="X8" s="11">
        <f t="shared" si="8"/>
        <v>338754542.22448975</v>
      </c>
      <c r="Z8" s="42">
        <v>473.02999879999999</v>
      </c>
      <c r="AE8" s="11"/>
    </row>
    <row r="9" spans="1:31" x14ac:dyDescent="0.2">
      <c r="A9" s="2">
        <v>0</v>
      </c>
      <c r="B9" s="2">
        <v>519</v>
      </c>
      <c r="C9" s="10">
        <f>'3 Data'!B9</f>
        <v>500.28571428571422</v>
      </c>
      <c r="D9" s="2">
        <f>'3 Data'!J9</f>
        <v>29101.047619047618</v>
      </c>
      <c r="E9" s="2">
        <f>'3 Data'!F9</f>
        <v>-70.619047619047478</v>
      </c>
      <c r="F9" s="2">
        <f>'3 Data'!O9</f>
        <v>18167.142857142859</v>
      </c>
      <c r="G9" s="14">
        <f>'4 Results'!$E$4*C9+'4 Results'!$E$5*D9+'4 Results'!$E$6*E9</f>
        <v>18379.561260871258</v>
      </c>
      <c r="H9" s="14">
        <f t="shared" si="0"/>
        <v>-212.41840372839943</v>
      </c>
      <c r="I9" s="14">
        <f t="shared" si="1"/>
        <v>45121.578242521296</v>
      </c>
      <c r="J9" s="14">
        <f>'4 Results'!$E$4*C9</f>
        <v>607.60475206003798</v>
      </c>
      <c r="K9" s="14">
        <f>'4 Results'!$E$5*D9</f>
        <v>17883.164695608688</v>
      </c>
      <c r="L9" s="14">
        <f>'4 Results'!$E$6*E9</f>
        <v>-111.20818679746824</v>
      </c>
      <c r="M9" s="14">
        <f>('4 Results'!$E$6-'4 Results'!$E$25)*E9</f>
        <v>-71.242727690206948</v>
      </c>
      <c r="O9" s="10">
        <f t="shared" si="9"/>
        <v>250285.79591836728</v>
      </c>
      <c r="P9" s="10">
        <f t="shared" si="10"/>
        <v>846870972.52607703</v>
      </c>
      <c r="Q9" s="10">
        <f t="shared" si="2"/>
        <v>4987.0498866212956</v>
      </c>
      <c r="R9" s="10">
        <f t="shared" si="11"/>
        <v>14558838.394557821</v>
      </c>
      <c r="S9" s="10">
        <f t="shared" si="3"/>
        <v>-35329.700680272035</v>
      </c>
      <c r="T9" s="10">
        <f t="shared" si="4"/>
        <v>-2055088.2675736919</v>
      </c>
      <c r="U9" s="10">
        <f t="shared" si="5"/>
        <v>9088762.0408163257</v>
      </c>
      <c r="V9" s="10">
        <f t="shared" si="6"/>
        <v>528682889.38775516</v>
      </c>
      <c r="W9" s="10">
        <f t="shared" si="7"/>
        <v>-1282946.3265306097</v>
      </c>
      <c r="X9" s="11">
        <f t="shared" si="8"/>
        <v>330045079.59183681</v>
      </c>
      <c r="Z9" s="42">
        <v>473.92999270000001</v>
      </c>
      <c r="AE9" s="11"/>
    </row>
    <row r="10" spans="1:31" x14ac:dyDescent="0.2">
      <c r="A10" s="2">
        <v>1</v>
      </c>
      <c r="B10" s="2">
        <v>520</v>
      </c>
      <c r="C10" s="10">
        <f>'3 Data'!B10</f>
        <v>458.71428571428567</v>
      </c>
      <c r="D10" s="2">
        <f>'3 Data'!J10</f>
        <v>28731.238095238095</v>
      </c>
      <c r="E10" s="2">
        <f>'3 Data'!F10</f>
        <v>-59.761904761904589</v>
      </c>
      <c r="F10" s="2">
        <f>'3 Data'!O10</f>
        <v>17862.857142857141</v>
      </c>
      <c r="G10" s="14">
        <f>'4 Results'!$E$4*C10+'4 Results'!$E$5*D10+'4 Results'!$E$6*E10</f>
        <v>18118.914324131398</v>
      </c>
      <c r="H10" s="14">
        <f t="shared" si="0"/>
        <v>-256.05718127425644</v>
      </c>
      <c r="I10" s="14">
        <f t="shared" si="1"/>
        <v>65565.280082117417</v>
      </c>
      <c r="J10" s="14">
        <f>'4 Results'!$E$4*C10</f>
        <v>557.11560789970929</v>
      </c>
      <c r="K10" s="14">
        <f>'4 Results'!$E$5*D10</f>
        <v>17655.909487931502</v>
      </c>
      <c r="L10" s="14">
        <f>'4 Results'!$E$6*E10</f>
        <v>-94.110771699812886</v>
      </c>
      <c r="M10" s="14">
        <f>('4 Results'!$E$6-'4 Results'!$E$25)*E10</f>
        <v>-60.289698753344325</v>
      </c>
      <c r="O10" s="10">
        <f t="shared" si="9"/>
        <v>210418.79591836731</v>
      </c>
      <c r="P10" s="10">
        <f t="shared" si="10"/>
        <v>825484042.48526073</v>
      </c>
      <c r="Q10" s="10">
        <f t="shared" si="2"/>
        <v>3571.4852607709545</v>
      </c>
      <c r="R10" s="10">
        <f t="shared" si="11"/>
        <v>13179429.360544216</v>
      </c>
      <c r="S10" s="10">
        <f t="shared" si="3"/>
        <v>-27413.639455782231</v>
      </c>
      <c r="T10" s="10">
        <f t="shared" si="4"/>
        <v>-1717033.514739224</v>
      </c>
      <c r="U10" s="10">
        <f t="shared" si="5"/>
        <v>8193947.7551020393</v>
      </c>
      <c r="V10" s="10">
        <f t="shared" si="6"/>
        <v>513222001.632653</v>
      </c>
      <c r="W10" s="10">
        <f t="shared" si="7"/>
        <v>-1067518.3673469357</v>
      </c>
      <c r="X10" s="11">
        <f t="shared" si="8"/>
        <v>319081665.30612242</v>
      </c>
      <c r="Z10" s="42">
        <v>475</v>
      </c>
      <c r="AE10" s="11"/>
    </row>
    <row r="11" spans="1:31" x14ac:dyDescent="0.2">
      <c r="A11" s="2">
        <v>2</v>
      </c>
      <c r="B11" s="2">
        <v>521</v>
      </c>
      <c r="C11" s="10">
        <f>'3 Data'!B11</f>
        <v>496.42857142857144</v>
      </c>
      <c r="D11" s="2">
        <f>'3 Data'!J11</f>
        <v>27685.690476190473</v>
      </c>
      <c r="E11" s="2">
        <f>'3 Data'!F11</f>
        <v>-84.309523809523853</v>
      </c>
      <c r="F11" s="2">
        <f>'3 Data'!O11</f>
        <v>17572.571428571428</v>
      </c>
      <c r="G11" s="14">
        <f>'4 Results'!$E$4*C11+'4 Results'!$E$5*D11+'4 Results'!$E$6*E11</f>
        <v>17483.552728385268</v>
      </c>
      <c r="H11" s="14">
        <f t="shared" si="0"/>
        <v>89.018700186159549</v>
      </c>
      <c r="I11" s="14">
        <f t="shared" si="1"/>
        <v>7924.3289828333618</v>
      </c>
      <c r="J11" s="14">
        <f>'4 Results'!$E$4*C11</f>
        <v>602.92019229258483</v>
      </c>
      <c r="K11" s="14">
        <f>'4 Results'!$E$5*D11</f>
        <v>17013.399963418993</v>
      </c>
      <c r="L11" s="14">
        <f>'4 Results'!$E$6*E11</f>
        <v>-132.76742732631018</v>
      </c>
      <c r="M11" s="14">
        <f>('4 Results'!$E$6-'4 Results'!$E$25)*E11</f>
        <v>-85.054112862786056</v>
      </c>
      <c r="O11" s="10">
        <f t="shared" si="9"/>
        <v>246441.32653061225</v>
      </c>
      <c r="P11" s="10">
        <f t="shared" si="10"/>
        <v>766497457.14342391</v>
      </c>
      <c r="Q11" s="10">
        <f t="shared" si="2"/>
        <v>7108.0958049886694</v>
      </c>
      <c r="R11" s="10">
        <f t="shared" si="11"/>
        <v>13743967.772108842</v>
      </c>
      <c r="S11" s="10">
        <f t="shared" si="3"/>
        <v>-41853.656462585059</v>
      </c>
      <c r="T11" s="10">
        <f t="shared" si="4"/>
        <v>-2334167.3803854883</v>
      </c>
      <c r="U11" s="10">
        <f t="shared" si="5"/>
        <v>8723526.5306122452</v>
      </c>
      <c r="V11" s="10">
        <f t="shared" si="6"/>
        <v>486508773.44217682</v>
      </c>
      <c r="W11" s="10">
        <f t="shared" si="7"/>
        <v>-1481535.1292517013</v>
      </c>
      <c r="X11" s="11">
        <f t="shared" si="8"/>
        <v>308795266.61224484</v>
      </c>
      <c r="Z11" s="42">
        <v>476.05999759999997</v>
      </c>
      <c r="AE11" s="11"/>
    </row>
    <row r="12" spans="1:31" x14ac:dyDescent="0.2">
      <c r="A12" s="2">
        <v>3</v>
      </c>
      <c r="B12" s="2">
        <v>522</v>
      </c>
      <c r="C12" s="10">
        <f>'3 Data'!B12</f>
        <v>495.71428571428578</v>
      </c>
      <c r="D12" s="2">
        <f>'3 Data'!J12</f>
        <v>27143.761904761905</v>
      </c>
      <c r="E12" s="2">
        <f>'3 Data'!F12</f>
        <v>-15.404761904761926</v>
      </c>
      <c r="F12" s="2">
        <f>'3 Data'!O12</f>
        <v>17459</v>
      </c>
      <c r="G12" s="14">
        <f>'4 Results'!$E$4*C12+'4 Results'!$E$5*D12+'4 Results'!$E$6*E12</f>
        <v>17258.168073012996</v>
      </c>
      <c r="H12" s="14">
        <f t="shared" si="0"/>
        <v>200.83192698700441</v>
      </c>
      <c r="I12" s="14">
        <f t="shared" si="1"/>
        <v>40333.462897313468</v>
      </c>
      <c r="J12" s="14">
        <f>'4 Results'!$E$4*C12</f>
        <v>602.05268122453799</v>
      </c>
      <c r="K12" s="14">
        <f>'4 Results'!$E$5*D12</f>
        <v>16680.374224174826</v>
      </c>
      <c r="L12" s="14">
        <f>'4 Results'!$E$6*E12</f>
        <v>-24.258832386366215</v>
      </c>
      <c r="M12" s="14">
        <f>('4 Results'!$E$6-'4 Results'!$E$25)*E12</f>
        <v>-15.540810794188824</v>
      </c>
      <c r="O12" s="10">
        <f t="shared" si="9"/>
        <v>245732.65306122456</v>
      </c>
      <c r="P12" s="10">
        <f t="shared" si="10"/>
        <v>736783810.34240365</v>
      </c>
      <c r="Q12" s="10">
        <f t="shared" si="2"/>
        <v>237.3066893424043</v>
      </c>
      <c r="R12" s="10">
        <f t="shared" si="11"/>
        <v>13455550.544217689</v>
      </c>
      <c r="S12" s="10">
        <f t="shared" si="3"/>
        <v>-7636.3605442176986</v>
      </c>
      <c r="T12" s="10">
        <f t="shared" si="4"/>
        <v>-418143.18934240419</v>
      </c>
      <c r="U12" s="10">
        <f t="shared" si="5"/>
        <v>8654675.7142857146</v>
      </c>
      <c r="V12" s="10">
        <f t="shared" si="6"/>
        <v>473902939.09523809</v>
      </c>
      <c r="W12" s="10">
        <f t="shared" si="7"/>
        <v>-268951.73809523846</v>
      </c>
      <c r="X12" s="11">
        <f t="shared" si="8"/>
        <v>304816681</v>
      </c>
      <c r="Z12" s="42">
        <v>476.9599915</v>
      </c>
      <c r="AE12" s="11"/>
    </row>
    <row r="13" spans="1:31" x14ac:dyDescent="0.2">
      <c r="A13" s="2">
        <v>4</v>
      </c>
      <c r="B13" s="2">
        <v>523</v>
      </c>
      <c r="C13" s="10">
        <f>'3 Data'!B13</f>
        <v>494.85714285714278</v>
      </c>
      <c r="D13" s="2">
        <f>'3 Data'!J13</f>
        <v>26644.071428571431</v>
      </c>
      <c r="E13" s="2">
        <f>'3 Data'!F13</f>
        <v>130.73809523809541</v>
      </c>
      <c r="F13" s="2">
        <f>'3 Data'!O13</f>
        <v>16698.857142857145</v>
      </c>
      <c r="G13" s="14">
        <f>'4 Results'!$E$4*C13+'4 Results'!$E$5*D13+'4 Results'!$E$6*E13</f>
        <v>17180.197664534506</v>
      </c>
      <c r="H13" s="14">
        <f t="shared" si="0"/>
        <v>-481.34052167736081</v>
      </c>
      <c r="I13" s="14">
        <f t="shared" si="1"/>
        <v>231688.69780863385</v>
      </c>
      <c r="J13" s="14">
        <f>'4 Results'!$E$4*C13</f>
        <v>601.01166794288156</v>
      </c>
      <c r="K13" s="14">
        <f>'4 Results'!$E$5*D13</f>
        <v>16373.304623124024</v>
      </c>
      <c r="L13" s="14">
        <f>'4 Results'!$E$6*E13</f>
        <v>205.8813734675995</v>
      </c>
      <c r="M13" s="14">
        <f>('4 Results'!$E$6-'4 Results'!$E$25)*E13</f>
        <v>131.89272344805383</v>
      </c>
      <c r="O13" s="10">
        <f t="shared" si="9"/>
        <v>244883.59183673462</v>
      </c>
      <c r="P13" s="10">
        <f t="shared" si="10"/>
        <v>709906542.29081643</v>
      </c>
      <c r="Q13" s="10">
        <f t="shared" si="2"/>
        <v>17092.449546485306</v>
      </c>
      <c r="R13" s="10">
        <f t="shared" si="11"/>
        <v>13185009.061224489</v>
      </c>
      <c r="S13" s="10">
        <f t="shared" si="3"/>
        <v>64696.680272108919</v>
      </c>
      <c r="T13" s="10">
        <f t="shared" si="4"/>
        <v>3483395.1479591886</v>
      </c>
      <c r="U13" s="10">
        <f t="shared" si="5"/>
        <v>8263548.7346938774</v>
      </c>
      <c r="V13" s="10">
        <f t="shared" si="6"/>
        <v>444925542.48979604</v>
      </c>
      <c r="W13" s="10">
        <f t="shared" si="7"/>
        <v>2183176.7755102073</v>
      </c>
      <c r="X13" s="11">
        <f t="shared" si="8"/>
        <v>278851829.87755108</v>
      </c>
      <c r="Z13" s="42">
        <v>478.02999879999999</v>
      </c>
      <c r="AE13" s="11"/>
    </row>
    <row r="14" spans="1:31" x14ac:dyDescent="0.2">
      <c r="A14" s="2">
        <v>5</v>
      </c>
      <c r="B14" s="2">
        <v>524</v>
      </c>
      <c r="C14" s="10">
        <f>'3 Data'!B14</f>
        <v>537.85714285714278</v>
      </c>
      <c r="D14" s="2">
        <f>'3 Data'!J14</f>
        <v>25092.214285714286</v>
      </c>
      <c r="E14" s="2">
        <f>'3 Data'!F14</f>
        <v>-55.119047619047478</v>
      </c>
      <c r="F14" s="2">
        <f>'3 Data'!O14</f>
        <v>16329.142857142857</v>
      </c>
      <c r="G14" s="14">
        <f>'4 Results'!$E$4*C14+'4 Results'!$E$5*D14+'4 Results'!$E$6*E14</f>
        <v>15986.094420093274</v>
      </c>
      <c r="H14" s="14">
        <f t="shared" si="0"/>
        <v>343.0484370495833</v>
      </c>
      <c r="I14" s="14">
        <f t="shared" si="1"/>
        <v>117682.23016216191</v>
      </c>
      <c r="J14" s="14">
        <f>'4 Results'!$E$4*C14</f>
        <v>653.23583423930404</v>
      </c>
      <c r="K14" s="14">
        <f>'4 Results'!$E$5*D14</f>
        <v>15419.657962939655</v>
      </c>
      <c r="L14" s="14">
        <f>'4 Results'!$E$6*E14</f>
        <v>-86.799377085684029</v>
      </c>
      <c r="M14" s="14">
        <f>('4 Results'!$E$6-'4 Results'!$E$25)*E14</f>
        <v>-55.605837694817595</v>
      </c>
      <c r="O14" s="10">
        <f t="shared" si="9"/>
        <v>289290.30612244888</v>
      </c>
      <c r="P14" s="10">
        <f t="shared" si="10"/>
        <v>629619217.76020408</v>
      </c>
      <c r="Q14" s="10">
        <f t="shared" si="2"/>
        <v>3038.1094104308236</v>
      </c>
      <c r="R14" s="10">
        <f t="shared" si="11"/>
        <v>13496026.683673467</v>
      </c>
      <c r="S14" s="10">
        <f t="shared" si="3"/>
        <v>-29646.173469387675</v>
      </c>
      <c r="T14" s="10">
        <f t="shared" si="4"/>
        <v>-1383058.9540816292</v>
      </c>
      <c r="U14" s="10">
        <f t="shared" si="5"/>
        <v>8782746.1224489789</v>
      </c>
      <c r="V14" s="10">
        <f t="shared" si="6"/>
        <v>409734351.67346936</v>
      </c>
      <c r="W14" s="10">
        <f t="shared" si="7"/>
        <v>-900046.80272108607</v>
      </c>
      <c r="X14" s="11">
        <f t="shared" si="8"/>
        <v>266640906.44897959</v>
      </c>
      <c r="Z14" s="42">
        <v>478.92999270000001</v>
      </c>
      <c r="AE14" s="11"/>
    </row>
    <row r="15" spans="1:31" x14ac:dyDescent="0.2">
      <c r="A15" s="2">
        <v>6</v>
      </c>
      <c r="B15" s="2">
        <v>525</v>
      </c>
      <c r="C15" s="10">
        <f>'3 Data'!B15</f>
        <v>507.57142857142856</v>
      </c>
      <c r="D15" s="2">
        <f>'3 Data'!J15</f>
        <v>24467.857142857145</v>
      </c>
      <c r="E15" s="2">
        <f>'3 Data'!F15</f>
        <v>-17.64285714285711</v>
      </c>
      <c r="F15" s="2">
        <f>'3 Data'!O15</f>
        <v>15775</v>
      </c>
      <c r="G15" s="14">
        <f>'4 Results'!$E$4*C15+'4 Results'!$E$5*D15+'4 Results'!$E$6*E15</f>
        <v>15624.648314806202</v>
      </c>
      <c r="H15" s="14">
        <f t="shared" si="0"/>
        <v>150.3516851937984</v>
      </c>
      <c r="I15" s="14">
        <f t="shared" si="1"/>
        <v>22605.629240615057</v>
      </c>
      <c r="J15" s="14">
        <f>'4 Results'!$E$4*C15</f>
        <v>616.45336495411618</v>
      </c>
      <c r="K15" s="14">
        <f>'4 Results'!$E$5*D15</f>
        <v>15035.978249385777</v>
      </c>
      <c r="L15" s="14">
        <f>'4 Results'!$E$6*E15</f>
        <v>-27.78329953368981</v>
      </c>
      <c r="M15" s="14">
        <f>('4 Results'!$E$6-'4 Results'!$E$25)*E15</f>
        <v>-17.798672022401671</v>
      </c>
      <c r="O15" s="10">
        <f t="shared" si="9"/>
        <v>257628.7551020408</v>
      </c>
      <c r="P15" s="10">
        <f t="shared" si="10"/>
        <v>598676033.16326547</v>
      </c>
      <c r="Q15" s="10">
        <f t="shared" si="2"/>
        <v>311.27040816326416</v>
      </c>
      <c r="R15" s="10">
        <f t="shared" si="11"/>
        <v>12419185.204081634</v>
      </c>
      <c r="S15" s="10">
        <f t="shared" si="3"/>
        <v>-8955.0102040816164</v>
      </c>
      <c r="T15" s="10">
        <f t="shared" si="4"/>
        <v>-431682.90816326457</v>
      </c>
      <c r="U15" s="10">
        <f t="shared" si="5"/>
        <v>8006939.2857142854</v>
      </c>
      <c r="V15" s="10">
        <f t="shared" si="6"/>
        <v>385980446.42857146</v>
      </c>
      <c r="W15" s="10">
        <f t="shared" si="7"/>
        <v>-278316.0714285709</v>
      </c>
      <c r="X15" s="11">
        <f t="shared" si="8"/>
        <v>248850625</v>
      </c>
      <c r="Z15" s="42">
        <v>480</v>
      </c>
      <c r="AE15" s="11"/>
    </row>
    <row r="16" spans="1:31" x14ac:dyDescent="0.2">
      <c r="A16" s="2">
        <v>7</v>
      </c>
      <c r="B16" s="2">
        <v>526</v>
      </c>
      <c r="C16" s="10">
        <f>'3 Data'!B16</f>
        <v>542.14285714285711</v>
      </c>
      <c r="D16" s="2">
        <f>'3 Data'!J16</f>
        <v>23192.190476190473</v>
      </c>
      <c r="E16" s="2">
        <f>'3 Data'!F16</f>
        <v>-41.14285714285711</v>
      </c>
      <c r="F16" s="2">
        <f>'3 Data'!O16</f>
        <v>15128.285714285714</v>
      </c>
      <c r="G16" s="14">
        <f>'4 Results'!$E$4*C16+'4 Results'!$E$5*D16+'4 Results'!$E$6*E16</f>
        <v>14845.706751470783</v>
      </c>
      <c r="H16" s="14">
        <f t="shared" si="0"/>
        <v>282.57896281493049</v>
      </c>
      <c r="I16" s="14">
        <f t="shared" si="1"/>
        <v>79850.87022556187</v>
      </c>
      <c r="J16" s="14">
        <f>'4 Results'!$E$4*C16</f>
        <v>658.44090064758541</v>
      </c>
      <c r="K16" s="14">
        <f>'4 Results'!$E$5*D16</f>
        <v>14252.056055403786</v>
      </c>
      <c r="L16" s="14">
        <f>'4 Results'!$E$6*E16</f>
        <v>-64.790204580588451</v>
      </c>
      <c r="M16" s="14">
        <f>('4 Results'!$E$6-'4 Results'!$E$25)*E16</f>
        <v>-41.506214918637141</v>
      </c>
      <c r="O16" s="10">
        <f t="shared" si="9"/>
        <v>293918.87755102036</v>
      </c>
      <c r="P16" s="10">
        <f t="shared" si="10"/>
        <v>537877699.08390009</v>
      </c>
      <c r="Q16" s="10">
        <f t="shared" si="2"/>
        <v>1692.7346938775484</v>
      </c>
      <c r="R16" s="10">
        <f t="shared" si="11"/>
        <v>12573480.408163263</v>
      </c>
      <c r="S16" s="10">
        <f t="shared" si="3"/>
        <v>-22305.306122448961</v>
      </c>
      <c r="T16" s="10">
        <f t="shared" si="4"/>
        <v>-954192.97959183587</v>
      </c>
      <c r="U16" s="10">
        <f t="shared" si="5"/>
        <v>8201692.0408163257</v>
      </c>
      <c r="V16" s="10">
        <f t="shared" si="6"/>
        <v>350858083.86394554</v>
      </c>
      <c r="W16" s="10">
        <f t="shared" si="7"/>
        <v>-622420.8979591832</v>
      </c>
      <c r="X16" s="11">
        <f t="shared" si="8"/>
        <v>228865028.65306121</v>
      </c>
      <c r="Z16" s="42">
        <v>481.0400085</v>
      </c>
      <c r="AE16" s="11"/>
    </row>
    <row r="17" spans="1:31" x14ac:dyDescent="0.2">
      <c r="A17" s="2">
        <v>8</v>
      </c>
      <c r="B17" s="2">
        <v>527</v>
      </c>
      <c r="C17" s="10">
        <f>'3 Data'!B17</f>
        <v>630.28571428571422</v>
      </c>
      <c r="D17" s="2">
        <f>'3 Data'!J17</f>
        <v>22031.90476190476</v>
      </c>
      <c r="E17" s="2">
        <f>'3 Data'!F17</f>
        <v>-141.76190476190476</v>
      </c>
      <c r="F17" s="2">
        <f>'3 Data'!O17</f>
        <v>14216.857142857143</v>
      </c>
      <c r="G17" s="14">
        <f>'4 Results'!$E$4*C17+'4 Results'!$E$5*D17+'4 Results'!$E$6*E17</f>
        <v>14081.288237879624</v>
      </c>
      <c r="H17" s="14">
        <f t="shared" si="0"/>
        <v>135.5689049775192</v>
      </c>
      <c r="I17" s="14">
        <f t="shared" si="1"/>
        <v>18378.927996803628</v>
      </c>
      <c r="J17" s="14">
        <f>'4 Results'!$E$4*C17</f>
        <v>765.49176644457089</v>
      </c>
      <c r="K17" s="14">
        <f>'4 Results'!$E$5*D17</f>
        <v>13539.03772031979</v>
      </c>
      <c r="L17" s="14">
        <f>'4 Results'!$E$6*E17</f>
        <v>-223.24124888473608</v>
      </c>
      <c r="M17" s="14">
        <f>('4 Results'!$E$6-'4 Results'!$E$25)*E17</f>
        <v>-143.01389098701719</v>
      </c>
      <c r="O17" s="10">
        <f t="shared" si="9"/>
        <v>397260.08163265296</v>
      </c>
      <c r="P17" s="10">
        <f t="shared" si="10"/>
        <v>485404827.43764162</v>
      </c>
      <c r="Q17" s="10">
        <f t="shared" si="2"/>
        <v>20096.437641723354</v>
      </c>
      <c r="R17" s="10">
        <f t="shared" si="11"/>
        <v>13886394.829931971</v>
      </c>
      <c r="S17" s="10">
        <f t="shared" si="3"/>
        <v>-89350.503401360533</v>
      </c>
      <c r="T17" s="10">
        <f t="shared" si="4"/>
        <v>-3123284.7845804985</v>
      </c>
      <c r="U17" s="10">
        <f t="shared" si="5"/>
        <v>8960681.9591836724</v>
      </c>
      <c r="V17" s="10">
        <f t="shared" si="6"/>
        <v>313224442.58503401</v>
      </c>
      <c r="W17" s="10">
        <f t="shared" si="7"/>
        <v>-2015408.7482993198</v>
      </c>
      <c r="X17" s="11">
        <f t="shared" si="8"/>
        <v>202119027.02040818</v>
      </c>
      <c r="Z17" s="42">
        <v>481.94000240000003</v>
      </c>
      <c r="AE17" s="11"/>
    </row>
    <row r="18" spans="1:31" x14ac:dyDescent="0.2">
      <c r="A18" s="2">
        <v>9</v>
      </c>
      <c r="B18" s="2">
        <v>528</v>
      </c>
      <c r="C18" s="10">
        <f>'3 Data'!B18</f>
        <v>475.57142857142861</v>
      </c>
      <c r="D18" s="2">
        <f>'3 Data'!J18</f>
        <v>20952.476190476191</v>
      </c>
      <c r="E18" s="2">
        <f>'3 Data'!F18</f>
        <v>116.14285714285717</v>
      </c>
      <c r="F18" s="2">
        <f>'3 Data'!O18</f>
        <v>13256.285714285716</v>
      </c>
      <c r="G18" s="14">
        <f>'4 Results'!$E$4*C18+'4 Results'!$E$5*D18+'4 Results'!$E$6*E18</f>
        <v>13636.193903311394</v>
      </c>
      <c r="H18" s="14">
        <f t="shared" si="0"/>
        <v>-379.90818902567844</v>
      </c>
      <c r="I18" s="14">
        <f t="shared" si="1"/>
        <v>144330.23208877063</v>
      </c>
      <c r="J18" s="14">
        <f>'4 Results'!$E$4*C18</f>
        <v>577.5888691056158</v>
      </c>
      <c r="K18" s="14">
        <f>'4 Results'!$E$5*D18</f>
        <v>12875.707685858493</v>
      </c>
      <c r="L18" s="14">
        <f>'4 Results'!$E$6*E18</f>
        <v>182.89734834728634</v>
      </c>
      <c r="M18" s="14">
        <f>('4 Results'!$E$6-'4 Results'!$E$25)*E18</f>
        <v>117.16858586406954</v>
      </c>
      <c r="O18" s="10">
        <f t="shared" si="9"/>
        <v>226168.18367346944</v>
      </c>
      <c r="P18" s="10">
        <f t="shared" si="10"/>
        <v>439006258.51247168</v>
      </c>
      <c r="Q18" s="10">
        <f t="shared" si="2"/>
        <v>13489.163265306128</v>
      </c>
      <c r="R18" s="10">
        <f t="shared" si="11"/>
        <v>9964399.0340136066</v>
      </c>
      <c r="S18" s="10">
        <f t="shared" si="3"/>
        <v>55234.224489795932</v>
      </c>
      <c r="T18" s="10">
        <f t="shared" si="4"/>
        <v>2433480.4489795924</v>
      </c>
      <c r="U18" s="10">
        <f t="shared" si="5"/>
        <v>6304310.7346938783</v>
      </c>
      <c r="V18" s="10">
        <f t="shared" si="6"/>
        <v>277752010.80272114</v>
      </c>
      <c r="W18" s="10">
        <f t="shared" si="7"/>
        <v>1539622.8979591841</v>
      </c>
      <c r="X18" s="11">
        <f t="shared" si="8"/>
        <v>175729110.93877554</v>
      </c>
      <c r="Z18" s="42">
        <v>482.98001099999999</v>
      </c>
      <c r="AE18" s="11"/>
    </row>
    <row r="19" spans="1:31" x14ac:dyDescent="0.2">
      <c r="A19" s="2">
        <v>10</v>
      </c>
      <c r="B19" s="2">
        <v>529</v>
      </c>
      <c r="C19" s="10">
        <f>'3 Data'!B19</f>
        <v>580.28571428571422</v>
      </c>
      <c r="D19" s="2">
        <f>'3 Data'!J19</f>
        <v>20174.071428571428</v>
      </c>
      <c r="E19" s="2">
        <f>'3 Data'!F19</f>
        <v>-71.595238095238017</v>
      </c>
      <c r="F19" s="2">
        <f>'3 Data'!O19</f>
        <v>13325.285714285714</v>
      </c>
      <c r="G19" s="14">
        <f>'4 Results'!$E$4*C19+'4 Results'!$E$5*D19+'4 Results'!$E$6*E19</f>
        <v>12989.383225436573</v>
      </c>
      <c r="H19" s="14">
        <f t="shared" si="0"/>
        <v>335.90248884914035</v>
      </c>
      <c r="I19" s="14">
        <f t="shared" si="1"/>
        <v>112830.48201504686</v>
      </c>
      <c r="J19" s="14">
        <f>'4 Results'!$E$4*C19</f>
        <v>704.76599168128905</v>
      </c>
      <c r="K19" s="14">
        <f>'4 Results'!$E$5*D19</f>
        <v>12397.362688138286</v>
      </c>
      <c r="L19" s="14">
        <f>'4 Results'!$E$6*E19</f>
        <v>-112.74545438300314</v>
      </c>
      <c r="M19" s="14">
        <f>('4 Results'!$E$6-'4 Results'!$E$25)*E19</f>
        <v>-72.227539502512641</v>
      </c>
      <c r="O19" s="10">
        <f t="shared" si="9"/>
        <v>336731.51020408154</v>
      </c>
      <c r="P19" s="10">
        <f t="shared" si="10"/>
        <v>406993158.00510198</v>
      </c>
      <c r="Q19" s="10">
        <f t="shared" si="2"/>
        <v>5125.8781179138214</v>
      </c>
      <c r="R19" s="10">
        <f t="shared" si="11"/>
        <v>11706725.44897959</v>
      </c>
      <c r="S19" s="10">
        <f t="shared" si="3"/>
        <v>-41545.69387755097</v>
      </c>
      <c r="T19" s="10">
        <f t="shared" si="4"/>
        <v>-1444367.4472789099</v>
      </c>
      <c r="U19" s="10">
        <f t="shared" si="5"/>
        <v>7732472.9387755087</v>
      </c>
      <c r="V19" s="10">
        <f t="shared" si="6"/>
        <v>268825265.80612242</v>
      </c>
      <c r="W19" s="10">
        <f t="shared" si="7"/>
        <v>-954027.00340135943</v>
      </c>
      <c r="X19" s="11">
        <f t="shared" si="8"/>
        <v>177563239.36734691</v>
      </c>
      <c r="Z19" s="42">
        <v>484.01998900000001</v>
      </c>
      <c r="AE19" s="11"/>
    </row>
    <row r="20" spans="1:31" x14ac:dyDescent="0.2">
      <c r="A20" s="2">
        <v>11</v>
      </c>
      <c r="B20" s="2">
        <v>530</v>
      </c>
      <c r="C20" s="10">
        <f>'3 Data'!B20</f>
        <v>560.57142857142867</v>
      </c>
      <c r="D20" s="2">
        <f>'3 Data'!J20</f>
        <v>19635.119047619046</v>
      </c>
      <c r="E20" s="2">
        <f>'3 Data'!F20</f>
        <v>-33.880952380952522</v>
      </c>
      <c r="F20" s="2">
        <f>'3 Data'!O20</f>
        <v>12831.142857142857</v>
      </c>
      <c r="G20" s="14">
        <f>'4 Results'!$E$4*C20+'4 Results'!$E$5*D20+'4 Results'!$E$6*E20</f>
        <v>12693.634129017375</v>
      </c>
      <c r="H20" s="14">
        <f t="shared" si="0"/>
        <v>137.50872812548187</v>
      </c>
      <c r="I20" s="14">
        <f t="shared" si="1"/>
        <v>18908.650310687688</v>
      </c>
      <c r="J20" s="14">
        <f>'4 Results'!$E$4*C20</f>
        <v>680.82268620319519</v>
      </c>
      <c r="K20" s="14">
        <f>'4 Results'!$E$5*D20</f>
        <v>12066.165876331645</v>
      </c>
      <c r="L20" s="14">
        <f>'4 Results'!$E$6*E20</f>
        <v>-53.354433517464017</v>
      </c>
      <c r="M20" s="14">
        <f>('4 Results'!$E$6-'4 Results'!$E$25)*E20</f>
        <v>-34.180175827095454</v>
      </c>
      <c r="O20" s="10">
        <f t="shared" si="9"/>
        <v>314240.32653061236</v>
      </c>
      <c r="P20" s="10">
        <f t="shared" si="10"/>
        <v>385537900.01417226</v>
      </c>
      <c r="Q20" s="10">
        <f t="shared" si="2"/>
        <v>1147.9189342403724</v>
      </c>
      <c r="R20" s="10">
        <f t="shared" si="11"/>
        <v>11006886.734693879</v>
      </c>
      <c r="S20" s="10">
        <f t="shared" si="3"/>
        <v>-18992.693877551104</v>
      </c>
      <c r="T20" s="10">
        <f t="shared" si="4"/>
        <v>-665256.53344671475</v>
      </c>
      <c r="U20" s="10">
        <f t="shared" si="5"/>
        <v>7192772.0816326542</v>
      </c>
      <c r="V20" s="10">
        <f t="shared" si="6"/>
        <v>251941017.51700678</v>
      </c>
      <c r="W20" s="10">
        <f t="shared" si="7"/>
        <v>-434731.34013605624</v>
      </c>
      <c r="X20" s="11">
        <f t="shared" si="8"/>
        <v>164638227.02040815</v>
      </c>
      <c r="Z20" s="42">
        <v>485.07000729999999</v>
      </c>
      <c r="AE20" s="11"/>
    </row>
    <row r="21" spans="1:31" x14ac:dyDescent="0.2">
      <c r="A21" s="2">
        <v>12</v>
      </c>
      <c r="B21" s="2">
        <v>531</v>
      </c>
      <c r="C21" s="10">
        <f>'3 Data'!B21</f>
        <v>510.71428571428572</v>
      </c>
      <c r="D21" s="2">
        <f>'3 Data'!J21</f>
        <v>18719.166666666668</v>
      </c>
      <c r="E21" s="2">
        <f>'3 Data'!F21</f>
        <v>72.000000000000057</v>
      </c>
      <c r="F21" s="2">
        <f>'3 Data'!O21</f>
        <v>12005.428571428572</v>
      </c>
      <c r="G21" s="14">
        <f>'4 Results'!$E$4*C21+'4 Results'!$E$5*D21+'4 Results'!$E$6*E21</f>
        <v>12236.948439828308</v>
      </c>
      <c r="H21" s="14">
        <f t="shared" si="0"/>
        <v>-231.51986839973506</v>
      </c>
      <c r="I21" s="14">
        <f t="shared" si="1"/>
        <v>53601.449463830642</v>
      </c>
      <c r="J21" s="14">
        <f>'4 Results'!$E$4*C21</f>
        <v>620.2704136535225</v>
      </c>
      <c r="K21" s="14">
        <f>'4 Results'!$E$5*D21</f>
        <v>11503.295168158755</v>
      </c>
      <c r="L21" s="14">
        <f>'4 Results'!$E$6*E21</f>
        <v>113.38285801602997</v>
      </c>
      <c r="M21" s="14">
        <f>('4 Results'!$E$6-'4 Results'!$E$25)*E21</f>
        <v>72.635876107615104</v>
      </c>
      <c r="O21" s="10">
        <f t="shared" si="9"/>
        <v>260829.08163265308</v>
      </c>
      <c r="P21" s="10">
        <f t="shared" si="10"/>
        <v>350407200.69444448</v>
      </c>
      <c r="Q21" s="10">
        <f t="shared" si="2"/>
        <v>5184.0000000000082</v>
      </c>
      <c r="R21" s="10">
        <f t="shared" si="11"/>
        <v>9560145.833333334</v>
      </c>
      <c r="S21" s="10">
        <f t="shared" si="3"/>
        <v>36771.428571428602</v>
      </c>
      <c r="T21" s="10">
        <f t="shared" si="4"/>
        <v>1347780.0000000012</v>
      </c>
      <c r="U21" s="10">
        <f t="shared" si="5"/>
        <v>6131343.8775510211</v>
      </c>
      <c r="V21" s="10">
        <f t="shared" si="6"/>
        <v>224731618.33333337</v>
      </c>
      <c r="W21" s="10">
        <f t="shared" si="7"/>
        <v>864390.85714285786</v>
      </c>
      <c r="X21" s="11">
        <f t="shared" si="8"/>
        <v>144130315.1836735</v>
      </c>
      <c r="Z21" s="42">
        <v>485.97000120000001</v>
      </c>
      <c r="AE21" s="11"/>
    </row>
    <row r="22" spans="1:31" x14ac:dyDescent="0.2">
      <c r="A22" s="2">
        <v>13</v>
      </c>
      <c r="B22" s="2">
        <v>532</v>
      </c>
      <c r="C22" s="10">
        <f>'3 Data'!B22</f>
        <v>607.57142857142856</v>
      </c>
      <c r="D22" s="2">
        <f>'3 Data'!J22</f>
        <v>18393.333333333332</v>
      </c>
      <c r="E22" s="2">
        <f>'3 Data'!F22</f>
        <v>-78.333333333333371</v>
      </c>
      <c r="F22" s="2">
        <f>'3 Data'!O22</f>
        <v>11897.714285714286</v>
      </c>
      <c r="G22" s="14">
        <f>'4 Results'!$E$4*C22+'4 Results'!$E$5*D22+'4 Results'!$E$6*E22</f>
        <v>11917.612756622797</v>
      </c>
      <c r="H22" s="14">
        <f t="shared" si="0"/>
        <v>-19.898470908510717</v>
      </c>
      <c r="I22" s="14">
        <f t="shared" si="1"/>
        <v>395.94914449684734</v>
      </c>
      <c r="J22" s="14">
        <f>'4 Results'!$E$4*C22</f>
        <v>737.90491448068008</v>
      </c>
      <c r="K22" s="14">
        <f>'4 Results'!$E$5*D22</f>
        <v>11303.064192298447</v>
      </c>
      <c r="L22" s="14">
        <f>'4 Results'!$E$6*E22</f>
        <v>-123.35635015632886</v>
      </c>
      <c r="M22" s="14">
        <f>('4 Results'!$E$6-'4 Results'!$E$25)*E22</f>
        <v>-79.025142987451602</v>
      </c>
      <c r="O22" s="10">
        <f t="shared" si="9"/>
        <v>369143.04081632651</v>
      </c>
      <c r="P22" s="10">
        <f t="shared" si="10"/>
        <v>338314711.11111104</v>
      </c>
      <c r="Q22" s="10">
        <f t="shared" si="2"/>
        <v>6136.1111111111168</v>
      </c>
      <c r="R22" s="10">
        <f t="shared" si="11"/>
        <v>11175263.809523808</v>
      </c>
      <c r="S22" s="10">
        <f t="shared" si="3"/>
        <v>-47593.095238095259</v>
      </c>
      <c r="T22" s="10">
        <f t="shared" si="4"/>
        <v>-1440811.1111111117</v>
      </c>
      <c r="U22" s="10">
        <f t="shared" si="5"/>
        <v>7228711.2653061226</v>
      </c>
      <c r="V22" s="10">
        <f t="shared" si="6"/>
        <v>218838624.76190475</v>
      </c>
      <c r="W22" s="10">
        <f t="shared" si="7"/>
        <v>-931987.61904761952</v>
      </c>
      <c r="X22" s="11">
        <f t="shared" si="8"/>
        <v>141555605.22448981</v>
      </c>
      <c r="Z22" s="42">
        <v>487.01000979999998</v>
      </c>
      <c r="AE22" s="11"/>
    </row>
    <row r="23" spans="1:31" x14ac:dyDescent="0.2">
      <c r="A23" s="2">
        <v>14</v>
      </c>
      <c r="B23" s="2">
        <v>533</v>
      </c>
      <c r="C23" s="10">
        <f>'3 Data'!B23</f>
        <v>577.14285714285711</v>
      </c>
      <c r="D23" s="2">
        <f>'3 Data'!J23</f>
        <v>16829.833333333332</v>
      </c>
      <c r="E23" s="2">
        <f>'3 Data'!F23</f>
        <v>38.5</v>
      </c>
      <c r="F23" s="2">
        <f>'3 Data'!O23</f>
        <v>11224.285714285714</v>
      </c>
      <c r="G23" s="14">
        <f>'4 Results'!$E$4*C23+'4 Results'!$E$5*D23+'4 Results'!$E$6*E23</f>
        <v>11103.840044760598</v>
      </c>
      <c r="H23" s="14">
        <f t="shared" si="0"/>
        <v>120.44566952511559</v>
      </c>
      <c r="I23" s="14">
        <f t="shared" si="1"/>
        <v>14507.159307353359</v>
      </c>
      <c r="J23" s="14">
        <f>'4 Results'!$E$4*C23</f>
        <v>700.94894298188274</v>
      </c>
      <c r="K23" s="14">
        <f>'4 Results'!$E$5*D23</f>
        <v>10342.262767978478</v>
      </c>
      <c r="L23" s="14">
        <f>'4 Results'!$E$6*E23</f>
        <v>60.628333800238202</v>
      </c>
      <c r="M23" s="14">
        <f>('4 Results'!$E$6-'4 Results'!$E$25)*E23</f>
        <v>38.840017085321939</v>
      </c>
      <c r="O23" s="10">
        <f t="shared" si="9"/>
        <v>333093.87755102036</v>
      </c>
      <c r="P23" s="10">
        <f t="shared" si="10"/>
        <v>283243290.02777773</v>
      </c>
      <c r="Q23" s="10">
        <f t="shared" si="2"/>
        <v>1482.25</v>
      </c>
      <c r="R23" s="10">
        <f t="shared" si="11"/>
        <v>9713218.0952380933</v>
      </c>
      <c r="S23" s="10">
        <f t="shared" si="3"/>
        <v>22220</v>
      </c>
      <c r="T23" s="10">
        <f t="shared" si="4"/>
        <v>647948.58333333326</v>
      </c>
      <c r="U23" s="10">
        <f t="shared" si="5"/>
        <v>6478016.3265306111</v>
      </c>
      <c r="V23" s="10">
        <f t="shared" si="6"/>
        <v>188902857.85714284</v>
      </c>
      <c r="W23" s="10">
        <f t="shared" si="7"/>
        <v>432135</v>
      </c>
      <c r="X23" s="11">
        <f t="shared" si="8"/>
        <v>125984589.79591836</v>
      </c>
      <c r="Z23" s="42">
        <v>488.0499878</v>
      </c>
      <c r="AE23" s="11"/>
    </row>
    <row r="24" spans="1:31" x14ac:dyDescent="0.2">
      <c r="A24" s="2">
        <v>15</v>
      </c>
      <c r="B24" s="2">
        <v>534</v>
      </c>
      <c r="C24" s="10">
        <f>'3 Data'!B24</f>
        <v>691.85714285714289</v>
      </c>
      <c r="D24" s="2">
        <f>'3 Data'!J24</f>
        <v>15634.666666666668</v>
      </c>
      <c r="E24" s="2">
        <f>'3 Data'!F24</f>
        <v>-53.166666666666742</v>
      </c>
      <c r="F24" s="2">
        <f>'3 Data'!O24</f>
        <v>10812.857142857143</v>
      </c>
      <c r="G24" s="14">
        <f>'4 Results'!$E$4*C24+'4 Results'!$E$5*D24+'4 Results'!$E$6*E24</f>
        <v>10364.355781922282</v>
      </c>
      <c r="H24" s="14">
        <f t="shared" si="0"/>
        <v>448.50136093486071</v>
      </c>
      <c r="I24" s="14">
        <f t="shared" si="1"/>
        <v>201153.47076042221</v>
      </c>
      <c r="J24" s="14">
        <f>'4 Results'!$E$4*C24</f>
        <v>840.27122051021252</v>
      </c>
      <c r="K24" s="14">
        <f>'4 Results'!$E$5*D24</f>
        <v>9607.8094033266843</v>
      </c>
      <c r="L24" s="14">
        <f>'4 Results'!$E$6*E24</f>
        <v>-83.724841914614771</v>
      </c>
      <c r="M24" s="14">
        <f>('4 Results'!$E$6-'4 Results'!$E$25)*E24</f>
        <v>-53.636214070206563</v>
      </c>
      <c r="O24" s="10">
        <f t="shared" si="9"/>
        <v>478666.30612244905</v>
      </c>
      <c r="P24" s="10">
        <f t="shared" si="10"/>
        <v>244442801.77777782</v>
      </c>
      <c r="Q24" s="10">
        <f t="shared" si="2"/>
        <v>2826.6944444444525</v>
      </c>
      <c r="R24" s="10">
        <f t="shared" si="11"/>
        <v>10816955.809523812</v>
      </c>
      <c r="S24" s="10">
        <f t="shared" si="3"/>
        <v>-36783.73809523815</v>
      </c>
      <c r="T24" s="10">
        <f t="shared" si="4"/>
        <v>-831243.1111111124</v>
      </c>
      <c r="U24" s="10">
        <f t="shared" si="5"/>
        <v>7480952.448979592</v>
      </c>
      <c r="V24" s="10">
        <f t="shared" si="6"/>
        <v>169055417.14285716</v>
      </c>
      <c r="W24" s="10">
        <f t="shared" si="7"/>
        <v>-574883.57142857229</v>
      </c>
      <c r="X24" s="11">
        <f t="shared" si="8"/>
        <v>116917879.59183674</v>
      </c>
      <c r="Z24" s="42">
        <v>488.9500122</v>
      </c>
      <c r="AE24" s="11"/>
    </row>
    <row r="25" spans="1:31" x14ac:dyDescent="0.2">
      <c r="A25" s="2">
        <v>16</v>
      </c>
      <c r="B25" s="2">
        <v>535</v>
      </c>
      <c r="C25" s="10">
        <f>'3 Data'!B25</f>
        <v>576.71428571428567</v>
      </c>
      <c r="D25" s="2">
        <f>'3 Data'!J25</f>
        <v>15318.190476190477</v>
      </c>
      <c r="E25" s="2">
        <f>'3 Data'!F25</f>
        <v>105.35714285714289</v>
      </c>
      <c r="F25" s="2">
        <f>'3 Data'!O25</f>
        <v>10163.714285714286</v>
      </c>
      <c r="G25" s="14">
        <f>'4 Results'!$E$4*C25+'4 Results'!$E$5*D25+'4 Results'!$E$6*E25</f>
        <v>10279.669427914707</v>
      </c>
      <c r="H25" s="14">
        <f t="shared" si="0"/>
        <v>-115.9551422004206</v>
      </c>
      <c r="I25" s="14">
        <f t="shared" si="1"/>
        <v>13445.595002719761</v>
      </c>
      <c r="J25" s="14">
        <f>'4 Results'!$E$4*C25</f>
        <v>700.42843634105463</v>
      </c>
      <c r="K25" s="14">
        <f>'4 Results'!$E$5*D25</f>
        <v>9413.3285753299569</v>
      </c>
      <c r="L25" s="14">
        <f>'4 Results'!$E$6*E25</f>
        <v>165.91241624369457</v>
      </c>
      <c r="M25" s="14">
        <f>('4 Results'!$E$6-'4 Results'!$E$25)*E25</f>
        <v>106.28761632810738</v>
      </c>
      <c r="O25" s="10">
        <f t="shared" si="9"/>
        <v>332599.3673469387</v>
      </c>
      <c r="P25" s="10">
        <f t="shared" si="10"/>
        <v>234646959.46485263</v>
      </c>
      <c r="Q25" s="10">
        <f t="shared" si="2"/>
        <v>11100.127551020414</v>
      </c>
      <c r="R25" s="10">
        <f t="shared" si="11"/>
        <v>8834219.2789115645</v>
      </c>
      <c r="S25" s="10">
        <f t="shared" si="3"/>
        <v>60760.969387755118</v>
      </c>
      <c r="T25" s="10">
        <f t="shared" si="4"/>
        <v>1613880.7823129257</v>
      </c>
      <c r="U25" s="10">
        <f t="shared" si="5"/>
        <v>5861559.224489796</v>
      </c>
      <c r="V25" s="10">
        <f t="shared" si="6"/>
        <v>155689711.37414968</v>
      </c>
      <c r="W25" s="10">
        <f t="shared" si="7"/>
        <v>1070819.8979591841</v>
      </c>
      <c r="X25" s="11">
        <f t="shared" si="8"/>
        <v>103301088.08163266</v>
      </c>
      <c r="Z25" s="42">
        <v>490</v>
      </c>
      <c r="AE25" s="11"/>
    </row>
    <row r="26" spans="1:31" x14ac:dyDescent="0.2">
      <c r="A26" s="2">
        <v>17</v>
      </c>
      <c r="B26" s="2">
        <v>536</v>
      </c>
      <c r="C26" s="10">
        <f>'3 Data'!B26</f>
        <v>587.57142857142856</v>
      </c>
      <c r="D26" s="2">
        <f>'3 Data'!J26</f>
        <v>14772.857142857141</v>
      </c>
      <c r="E26" s="2">
        <f>'3 Data'!F26</f>
        <v>50.190476190476147</v>
      </c>
      <c r="F26" s="2">
        <f>'3 Data'!O26</f>
        <v>10095.714285714284</v>
      </c>
      <c r="G26" s="14">
        <f>'4 Results'!$E$4*C26+'4 Results'!$E$5*D26+'4 Results'!$E$6*E26</f>
        <v>9870.8631981679264</v>
      </c>
      <c r="H26" s="14">
        <f t="shared" si="0"/>
        <v>224.85108754635803</v>
      </c>
      <c r="I26" s="14">
        <f t="shared" si="1"/>
        <v>50558.011570779963</v>
      </c>
      <c r="J26" s="14">
        <f>'4 Results'!$E$4*C26</f>
        <v>713.61460457536725</v>
      </c>
      <c r="K26" s="14">
        <f>'4 Results'!$E$5*D26</f>
        <v>9078.2105430972588</v>
      </c>
      <c r="L26" s="14">
        <f>'4 Results'!$E$6*E26</f>
        <v>79.038050495301178</v>
      </c>
      <c r="M26" s="14">
        <f>('4 Results'!$E$6-'4 Results'!$E$25)*E26</f>
        <v>50.633739032689284</v>
      </c>
      <c r="O26" s="10">
        <f t="shared" si="9"/>
        <v>345240.18367346935</v>
      </c>
      <c r="P26" s="10">
        <f t="shared" si="10"/>
        <v>218237308.16326526</v>
      </c>
      <c r="Q26" s="10">
        <f t="shared" si="2"/>
        <v>2519.083900226753</v>
      </c>
      <c r="R26" s="10">
        <f t="shared" si="11"/>
        <v>8680108.7755102031</v>
      </c>
      <c r="S26" s="10">
        <f t="shared" si="3"/>
        <v>29490.48979591834</v>
      </c>
      <c r="T26" s="10">
        <f t="shared" si="4"/>
        <v>741456.73469387682</v>
      </c>
      <c r="U26" s="10">
        <f t="shared" si="5"/>
        <v>5931953.2653061217</v>
      </c>
      <c r="V26" s="10">
        <f t="shared" si="6"/>
        <v>149142544.89795914</v>
      </c>
      <c r="W26" s="10">
        <f t="shared" si="7"/>
        <v>506708.70748299267</v>
      </c>
      <c r="X26" s="11">
        <f t="shared" si="8"/>
        <v>101923446.93877548</v>
      </c>
      <c r="Z26" s="42">
        <v>491.05999759999997</v>
      </c>
      <c r="AE26" s="11"/>
    </row>
    <row r="27" spans="1:31" x14ac:dyDescent="0.2">
      <c r="A27" s="2">
        <v>18</v>
      </c>
      <c r="B27" s="2">
        <v>537</v>
      </c>
      <c r="C27" s="10">
        <f>'3 Data'!B27</f>
        <v>664.57142857142844</v>
      </c>
      <c r="D27" s="2">
        <f>'3 Data'!J27</f>
        <v>13865.071428571428</v>
      </c>
      <c r="E27" s="2">
        <f>'3 Data'!F27</f>
        <v>-32.595238095238074</v>
      </c>
      <c r="F27" s="2">
        <f>'3 Data'!O27</f>
        <v>9288.5714285714275</v>
      </c>
      <c r="G27" s="14">
        <f>'4 Results'!$E$4*C27+'4 Results'!$E$5*D27+'4 Results'!$E$6*E27</f>
        <v>9276.1609698994398</v>
      </c>
      <c r="H27" s="14">
        <f t="shared" si="0"/>
        <v>12.410458671987726</v>
      </c>
      <c r="I27" s="14">
        <f t="shared" si="1"/>
        <v>154.01948444911537</v>
      </c>
      <c r="J27" s="14">
        <f>'4 Results'!$E$4*C27</f>
        <v>807.13229771082138</v>
      </c>
      <c r="K27" s="14">
        <f>'4 Results'!$E$5*D27</f>
        <v>8520.3584118129384</v>
      </c>
      <c r="L27" s="14">
        <f>'4 Results'!$E$6*E27</f>
        <v>-51.329739624320368</v>
      </c>
      <c r="M27" s="14">
        <f>('4 Results'!$E$6-'4 Results'!$E$25)*E27</f>
        <v>-32.883106610887879</v>
      </c>
      <c r="O27" s="10">
        <f t="shared" si="9"/>
        <v>441655.18367346923</v>
      </c>
      <c r="P27" s="10">
        <f t="shared" si="10"/>
        <v>192240205.71938774</v>
      </c>
      <c r="Q27" s="10">
        <f t="shared" si="2"/>
        <v>1062.4495464852594</v>
      </c>
      <c r="R27" s="10">
        <f t="shared" si="11"/>
        <v>9214330.3265306093</v>
      </c>
      <c r="S27" s="10">
        <f t="shared" si="3"/>
        <v>-21661.863945578214</v>
      </c>
      <c r="T27" s="10">
        <f t="shared" si="4"/>
        <v>-451935.30442176835</v>
      </c>
      <c r="U27" s="10">
        <f t="shared" si="5"/>
        <v>6172919.1836734675</v>
      </c>
      <c r="V27" s="10">
        <f t="shared" si="6"/>
        <v>128786706.32653059</v>
      </c>
      <c r="W27" s="10">
        <f t="shared" si="7"/>
        <v>-302763.19727891131</v>
      </c>
      <c r="X27" s="11">
        <f t="shared" si="8"/>
        <v>86277559.183673456</v>
      </c>
      <c r="Z27" s="42">
        <v>491.9599915</v>
      </c>
      <c r="AE27" s="11"/>
    </row>
    <row r="28" spans="1:31" x14ac:dyDescent="0.2">
      <c r="A28" s="2">
        <v>19</v>
      </c>
      <c r="B28" s="2">
        <v>538</v>
      </c>
      <c r="C28" s="10">
        <f>'3 Data'!B28</f>
        <v>661.57142857142844</v>
      </c>
      <c r="D28" s="2">
        <f>'3 Data'!J28</f>
        <v>13252.214285714286</v>
      </c>
      <c r="E28" s="2">
        <f>'3 Data'!F28</f>
        <v>14.380952380952522</v>
      </c>
      <c r="F28" s="2">
        <f>'3 Data'!O28</f>
        <v>8808</v>
      </c>
      <c r="G28" s="14">
        <f>'4 Results'!$E$4*C28+'4 Results'!$E$5*D28+'4 Results'!$E$6*E28</f>
        <v>8969.8810012408067</v>
      </c>
      <c r="H28" s="14">
        <f t="shared" si="0"/>
        <v>-161.88100124080665</v>
      </c>
      <c r="I28" s="14">
        <f t="shared" si="1"/>
        <v>26205.458562726046</v>
      </c>
      <c r="J28" s="14">
        <f>'4 Results'!$E$4*C28</f>
        <v>803.48875122502443</v>
      </c>
      <c r="K28" s="14">
        <f>'4 Results'!$E$5*D28</f>
        <v>8143.74567387766</v>
      </c>
      <c r="L28" s="14">
        <f>'4 Results'!$E$6*E28</f>
        <v>22.64657613812259</v>
      </c>
      <c r="M28" s="14">
        <f>('4 Results'!$E$6-'4 Results'!$E$25)*E28</f>
        <v>14.507959381283042</v>
      </c>
      <c r="O28" s="10">
        <f t="shared" si="9"/>
        <v>437676.75510204065</v>
      </c>
      <c r="P28" s="10">
        <f t="shared" si="10"/>
        <v>175621183.47448981</v>
      </c>
      <c r="Q28" s="10">
        <f t="shared" si="2"/>
        <v>206.811791383224</v>
      </c>
      <c r="R28" s="10">
        <f t="shared" si="11"/>
        <v>8767286.3367346916</v>
      </c>
      <c r="S28" s="10">
        <f t="shared" si="3"/>
        <v>9514.0272108844456</v>
      </c>
      <c r="T28" s="10">
        <f t="shared" si="4"/>
        <v>190579.46258503589</v>
      </c>
      <c r="U28" s="10">
        <f t="shared" si="5"/>
        <v>5827121.1428571418</v>
      </c>
      <c r="V28" s="10">
        <f t="shared" si="6"/>
        <v>116725503.42857143</v>
      </c>
      <c r="W28" s="10">
        <f t="shared" si="7"/>
        <v>126667.42857142982</v>
      </c>
      <c r="X28" s="11">
        <f t="shared" si="8"/>
        <v>77580864</v>
      </c>
      <c r="Z28" s="42">
        <v>493.02999879999999</v>
      </c>
      <c r="AE28" s="11"/>
    </row>
    <row r="29" spans="1:31" x14ac:dyDescent="0.2">
      <c r="A29" s="2">
        <v>20</v>
      </c>
      <c r="B29" s="2">
        <v>539</v>
      </c>
      <c r="C29" s="10">
        <f>'3 Data'!B29</f>
        <v>681.14285714285711</v>
      </c>
      <c r="D29" s="2">
        <f>'3 Data'!J29</f>
        <v>13256.357142857143</v>
      </c>
      <c r="E29" s="2">
        <f>'3 Data'!F29</f>
        <v>29.85714285714289</v>
      </c>
      <c r="F29" s="2">
        <f>'3 Data'!O29</f>
        <v>8932</v>
      </c>
      <c r="G29" s="14">
        <f>'4 Results'!$E$4*C29+'4 Results'!$E$5*D29+'4 Results'!$E$6*E29</f>
        <v>9020.5679868787574</v>
      </c>
      <c r="H29" s="14">
        <f t="shared" si="0"/>
        <v>-88.567986878757438</v>
      </c>
      <c r="I29" s="14">
        <f t="shared" si="1"/>
        <v>7844.2882997557499</v>
      </c>
      <c r="J29" s="14">
        <f>'4 Results'!$E$4*C29</f>
        <v>827.25855448950915</v>
      </c>
      <c r="K29" s="14">
        <f>'4 Results'!$E$5*D29</f>
        <v>8146.2915408706958</v>
      </c>
      <c r="L29" s="14">
        <f>'4 Results'!$E$6*E29</f>
        <v>47.017891518552126</v>
      </c>
      <c r="M29" s="14">
        <f>('4 Results'!$E$6-'4 Results'!$E$25)*E29</f>
        <v>30.120829576372149</v>
      </c>
      <c r="O29" s="10">
        <f t="shared" si="9"/>
        <v>463955.59183673467</v>
      </c>
      <c r="P29" s="10">
        <f t="shared" si="10"/>
        <v>175731004.69897959</v>
      </c>
      <c r="Q29" s="10">
        <f t="shared" si="2"/>
        <v>891.44897959183868</v>
      </c>
      <c r="R29" s="10">
        <f t="shared" si="11"/>
        <v>9029472.9795918372</v>
      </c>
      <c r="S29" s="10">
        <f t="shared" si="3"/>
        <v>20336.979591836756</v>
      </c>
      <c r="T29" s="10">
        <f t="shared" si="4"/>
        <v>395796.9489795923</v>
      </c>
      <c r="U29" s="10">
        <f t="shared" si="5"/>
        <v>6083968</v>
      </c>
      <c r="V29" s="10">
        <f t="shared" si="6"/>
        <v>118405782</v>
      </c>
      <c r="W29" s="10">
        <f t="shared" si="7"/>
        <v>266684.00000000029</v>
      </c>
      <c r="X29" s="11">
        <f t="shared" si="8"/>
        <v>79780624</v>
      </c>
      <c r="Z29" s="42">
        <v>493.92999270000001</v>
      </c>
      <c r="AE29" s="11"/>
    </row>
    <row r="30" spans="1:31" x14ac:dyDescent="0.2">
      <c r="A30" s="2">
        <v>21</v>
      </c>
      <c r="B30" s="2">
        <v>540</v>
      </c>
      <c r="C30" s="10">
        <f>'3 Data'!B30</f>
        <v>757.28571428571422</v>
      </c>
      <c r="D30" s="2">
        <f>'3 Data'!J30</f>
        <v>12525.880952380952</v>
      </c>
      <c r="E30" s="2">
        <f>'3 Data'!F30</f>
        <v>-167.78571428571422</v>
      </c>
      <c r="F30" s="2">
        <f>'3 Data'!O30</f>
        <v>8719.7142857142862</v>
      </c>
      <c r="G30" s="14">
        <f>'4 Results'!$E$4*C30+'4 Results'!$E$5*D30+'4 Results'!$E$6*E30</f>
        <v>8352.9122718924973</v>
      </c>
      <c r="H30" s="14">
        <f t="shared" si="0"/>
        <v>366.80201382178893</v>
      </c>
      <c r="I30" s="14">
        <f t="shared" si="1"/>
        <v>134543.71734371985</v>
      </c>
      <c r="J30" s="14">
        <f>'4 Results'!$E$4*C30</f>
        <v>919.73523434330707</v>
      </c>
      <c r="K30" s="14">
        <f>'4 Results'!$E$5*D30</f>
        <v>7697.3995906044029</v>
      </c>
      <c r="L30" s="14">
        <f>'4 Results'!$E$6*E30</f>
        <v>-264.22255305521236</v>
      </c>
      <c r="M30" s="14">
        <f>('4 Results'!$E$6-'4 Results'!$E$25)*E30</f>
        <v>-169.26753271506715</v>
      </c>
      <c r="O30" s="10">
        <f t="shared" si="9"/>
        <v>573481.65306122438</v>
      </c>
      <c r="P30" s="10">
        <f t="shared" si="10"/>
        <v>156897693.63321996</v>
      </c>
      <c r="Q30" s="10">
        <f t="shared" si="2"/>
        <v>28152.045918367327</v>
      </c>
      <c r="R30" s="10">
        <f t="shared" si="11"/>
        <v>9485670.7040816322</v>
      </c>
      <c r="S30" s="10">
        <f t="shared" si="3"/>
        <v>-127061.72448979586</v>
      </c>
      <c r="T30" s="10">
        <f t="shared" si="4"/>
        <v>-2101663.8826530604</v>
      </c>
      <c r="U30" s="10">
        <f t="shared" si="5"/>
        <v>6603315.0612244895</v>
      </c>
      <c r="V30" s="10">
        <f t="shared" si="6"/>
        <v>109222103.08163266</v>
      </c>
      <c r="W30" s="10">
        <f t="shared" si="7"/>
        <v>-1463043.4897959179</v>
      </c>
      <c r="X30" s="11">
        <f t="shared" si="8"/>
        <v>76033417.224489808</v>
      </c>
      <c r="Z30" s="42">
        <v>495</v>
      </c>
      <c r="AE30" s="11"/>
    </row>
    <row r="31" spans="1:31" x14ac:dyDescent="0.2">
      <c r="A31" s="2">
        <v>22</v>
      </c>
      <c r="B31" s="2">
        <v>541</v>
      </c>
      <c r="C31" s="10">
        <f>'3 Data'!B31</f>
        <v>694.99999999999989</v>
      </c>
      <c r="D31" s="2">
        <f>'3 Data'!J31</f>
        <v>12069.904761904763</v>
      </c>
      <c r="E31" s="2">
        <f>'3 Data'!F31</f>
        <v>-60.261904761904589</v>
      </c>
      <c r="F31" s="2">
        <f>'3 Data'!O31</f>
        <v>8385</v>
      </c>
      <c r="G31" s="14">
        <f>'4 Results'!$E$4*C31+'4 Results'!$E$5*D31+'4 Results'!$E$6*E31</f>
        <v>8166.383392307338</v>
      </c>
      <c r="H31" s="14">
        <f t="shared" si="0"/>
        <v>218.616607692662</v>
      </c>
      <c r="I31" s="14">
        <f t="shared" si="1"/>
        <v>47793.22115904728</v>
      </c>
      <c r="J31" s="14">
        <f>'4 Results'!$E$4*C31</f>
        <v>844.0882692096186</v>
      </c>
      <c r="K31" s="14">
        <f>'4 Results'!$E$5*D31</f>
        <v>7417.1932757559762</v>
      </c>
      <c r="L31" s="14">
        <f>'4 Results'!$E$6*E31</f>
        <v>-94.898152658257544</v>
      </c>
      <c r="M31" s="14">
        <f>('4 Results'!$E$6-'4 Results'!$E$25)*E31</f>
        <v>-60.794114559647213</v>
      </c>
      <c r="O31" s="10">
        <f t="shared" si="9"/>
        <v>483024.99999999983</v>
      </c>
      <c r="P31" s="10">
        <f t="shared" si="10"/>
        <v>145682600.96145129</v>
      </c>
      <c r="Q31" s="10">
        <f t="shared" si="2"/>
        <v>3631.4971655328591</v>
      </c>
      <c r="R31" s="10">
        <f t="shared" si="11"/>
        <v>8388583.8095238088</v>
      </c>
      <c r="S31" s="10">
        <f t="shared" si="3"/>
        <v>-41882.023809523685</v>
      </c>
      <c r="T31" s="10">
        <f t="shared" si="4"/>
        <v>-727355.45124716358</v>
      </c>
      <c r="U31" s="10">
        <f t="shared" si="5"/>
        <v>5827574.9999999991</v>
      </c>
      <c r="V31" s="10">
        <f t="shared" si="6"/>
        <v>101206151.42857143</v>
      </c>
      <c r="W31" s="10">
        <f t="shared" si="7"/>
        <v>-505296.07142856997</v>
      </c>
      <c r="X31" s="11">
        <f t="shared" si="8"/>
        <v>70308225</v>
      </c>
      <c r="Z31" s="42">
        <v>496.05999759999997</v>
      </c>
      <c r="AE31" s="11"/>
    </row>
    <row r="32" spans="1:31" x14ac:dyDescent="0.2">
      <c r="A32" s="2">
        <v>23</v>
      </c>
      <c r="B32" s="2">
        <v>542</v>
      </c>
      <c r="C32" s="10">
        <f>'3 Data'!B32</f>
        <v>657.14285714285711</v>
      </c>
      <c r="D32" s="2">
        <f>'3 Data'!J32</f>
        <v>11977.857142857143</v>
      </c>
      <c r="E32" s="2">
        <f>'3 Data'!F32</f>
        <v>29.35714285714289</v>
      </c>
      <c r="F32" s="2">
        <f>'3 Data'!O32</f>
        <v>7947.4285714285706</v>
      </c>
      <c r="G32" s="14">
        <f>'4 Results'!$E$4*C32+'4 Results'!$E$5*D32+'4 Results'!$E$6*E32</f>
        <v>8204.968901131424</v>
      </c>
      <c r="H32" s="14">
        <f t="shared" si="0"/>
        <v>-257.54032970285334</v>
      </c>
      <c r="I32" s="14">
        <f t="shared" si="1"/>
        <v>66327.021423454396</v>
      </c>
      <c r="J32" s="14">
        <f>'4 Results'!$E$4*C32</f>
        <v>798.11018260313381</v>
      </c>
      <c r="K32" s="14">
        <f>'4 Results'!$E$5*D32</f>
        <v>7360.6282079681823</v>
      </c>
      <c r="L32" s="14">
        <f>'4 Results'!$E$6*E32</f>
        <v>46.230510560107476</v>
      </c>
      <c r="M32" s="14">
        <f>('4 Results'!$E$6-'4 Results'!$E$25)*E32</f>
        <v>29.616413770069265</v>
      </c>
      <c r="O32" s="10">
        <f t="shared" si="9"/>
        <v>431836.73469387752</v>
      </c>
      <c r="P32" s="10">
        <f t="shared" si="10"/>
        <v>143469061.73469388</v>
      </c>
      <c r="Q32" s="10">
        <f t="shared" si="2"/>
        <v>861.84183673469579</v>
      </c>
      <c r="R32" s="10">
        <f t="shared" si="11"/>
        <v>7871163.2653061226</v>
      </c>
      <c r="S32" s="10">
        <f t="shared" si="3"/>
        <v>19291.836734693898</v>
      </c>
      <c r="T32" s="10">
        <f t="shared" si="4"/>
        <v>351635.6632653065</v>
      </c>
      <c r="U32" s="10">
        <f t="shared" si="5"/>
        <v>5222595.9183673458</v>
      </c>
      <c r="V32" s="10">
        <f t="shared" si="6"/>
        <v>95193164.081632644</v>
      </c>
      <c r="W32" s="10">
        <f t="shared" si="7"/>
        <v>233313.79591836757</v>
      </c>
      <c r="X32" s="11">
        <f t="shared" si="8"/>
        <v>63161620.897959173</v>
      </c>
      <c r="Z32" s="42">
        <v>496.9599915</v>
      </c>
      <c r="AE32" s="11"/>
    </row>
    <row r="33" spans="1:31" x14ac:dyDescent="0.2">
      <c r="A33" s="2">
        <v>24</v>
      </c>
      <c r="B33" s="2">
        <v>543</v>
      </c>
      <c r="C33" s="10">
        <f>'3 Data'!B33</f>
        <v>750</v>
      </c>
      <c r="D33" s="2">
        <f>'3 Data'!J33</f>
        <v>11714.785714285714</v>
      </c>
      <c r="E33" s="2">
        <f>'3 Data'!F33</f>
        <v>-10.714285714285779</v>
      </c>
      <c r="F33" s="2">
        <f>'3 Data'!O33</f>
        <v>7829.4285714285716</v>
      </c>
      <c r="G33" s="14">
        <f>'4 Results'!$E$4*C33+'4 Results'!$E$5*D33+'4 Results'!$E$6*E33</f>
        <v>8092.9798262501163</v>
      </c>
      <c r="H33" s="14">
        <f t="shared" si="0"/>
        <v>-263.55125482154472</v>
      </c>
      <c r="I33" s="14">
        <f t="shared" si="1"/>
        <v>69459.263918010794</v>
      </c>
      <c r="J33" s="14">
        <f>'4 Results'!$E$4*C33</f>
        <v>910.88662144922887</v>
      </c>
      <c r="K33" s="14">
        <f>'4 Results'!$E$5*D33</f>
        <v>7198.9656539104153</v>
      </c>
      <c r="L33" s="14">
        <f>'4 Results'!$E$6*E33</f>
        <v>-16.872449109528358</v>
      </c>
      <c r="M33" s="14">
        <f>('4 Results'!$E$6-'4 Results'!$E$25)*E33</f>
        <v>-10.808910135061829</v>
      </c>
      <c r="O33" s="10">
        <f t="shared" si="9"/>
        <v>562500</v>
      </c>
      <c r="P33" s="10">
        <f t="shared" si="10"/>
        <v>137236204.33163264</v>
      </c>
      <c r="Q33" s="10">
        <f t="shared" si="2"/>
        <v>114.79591836734834</v>
      </c>
      <c r="R33" s="10">
        <f t="shared" si="11"/>
        <v>8786089.2857142854</v>
      </c>
      <c r="S33" s="10">
        <f t="shared" si="3"/>
        <v>-8035.7142857143344</v>
      </c>
      <c r="T33" s="10">
        <f t="shared" si="4"/>
        <v>-125515.56122449055</v>
      </c>
      <c r="U33" s="10">
        <f t="shared" si="5"/>
        <v>5872071.4285714291</v>
      </c>
      <c r="V33" s="10">
        <f t="shared" si="6"/>
        <v>91720077.979591832</v>
      </c>
      <c r="W33" s="10">
        <f t="shared" si="7"/>
        <v>-83886.734693878054</v>
      </c>
      <c r="X33" s="11">
        <f t="shared" si="8"/>
        <v>61299951.755102046</v>
      </c>
      <c r="Z33" s="42">
        <v>498.02999879999999</v>
      </c>
      <c r="AE33" s="11"/>
    </row>
    <row r="34" spans="1:31" x14ac:dyDescent="0.2">
      <c r="A34" s="2">
        <v>25</v>
      </c>
      <c r="B34" s="2">
        <v>544</v>
      </c>
      <c r="C34" s="10">
        <f>'3 Data'!B34</f>
        <v>706.14285714285711</v>
      </c>
      <c r="D34" s="2">
        <f>'3 Data'!J34</f>
        <v>11088.238095238095</v>
      </c>
      <c r="E34" s="2">
        <f>'3 Data'!F34</f>
        <v>-63.428571428571331</v>
      </c>
      <c r="F34" s="2">
        <f>'3 Data'!O34</f>
        <v>7804.5714285714284</v>
      </c>
      <c r="G34" s="14">
        <f>'4 Results'!$E$4*C34+'4 Results'!$E$5*D34+'4 Results'!$E$6*E34</f>
        <v>7571.6763929052613</v>
      </c>
      <c r="H34" s="14">
        <f t="shared" si="0"/>
        <v>232.89503566616713</v>
      </c>
      <c r="I34" s="14">
        <f t="shared" si="1"/>
        <v>54240.097637945262</v>
      </c>
      <c r="J34" s="14">
        <f>'4 Results'!$E$4*C34</f>
        <v>857.62144187115018</v>
      </c>
      <c r="K34" s="14">
        <f>'4 Results'!$E$5*D34</f>
        <v>6813.9398497625189</v>
      </c>
      <c r="L34" s="14">
        <f>'4 Results'!$E$6*E34</f>
        <v>-99.884898728407123</v>
      </c>
      <c r="M34" s="14">
        <f>('4 Results'!$E$6-'4 Results'!$E$25)*E34</f>
        <v>-63.98874799956554</v>
      </c>
      <c r="O34" s="10">
        <f t="shared" si="9"/>
        <v>498637.73469387752</v>
      </c>
      <c r="P34" s="10">
        <f t="shared" si="10"/>
        <v>122949024.05668935</v>
      </c>
      <c r="Q34" s="10">
        <f t="shared" si="2"/>
        <v>4023.1836734693752</v>
      </c>
      <c r="R34" s="10">
        <f t="shared" si="11"/>
        <v>7829880.1292517008</v>
      </c>
      <c r="S34" s="10">
        <f t="shared" si="3"/>
        <v>-44789.632653061155</v>
      </c>
      <c r="T34" s="10">
        <f t="shared" si="4"/>
        <v>-703311.10204081528</v>
      </c>
      <c r="U34" s="10">
        <f t="shared" si="5"/>
        <v>5511142.3673469387</v>
      </c>
      <c r="V34" s="10">
        <f t="shared" si="6"/>
        <v>86538946.231292516</v>
      </c>
      <c r="W34" s="10">
        <f t="shared" si="7"/>
        <v>-495032.81632652984</v>
      </c>
      <c r="X34" s="11">
        <f t="shared" si="8"/>
        <v>60911335.183673464</v>
      </c>
      <c r="Z34" s="42">
        <v>498.92999270000001</v>
      </c>
      <c r="AE34" s="11"/>
    </row>
    <row r="35" spans="1:31" x14ac:dyDescent="0.2">
      <c r="A35" s="2">
        <v>26</v>
      </c>
      <c r="B35" s="2">
        <v>545</v>
      </c>
      <c r="C35" s="10">
        <f>'3 Data'!B35</f>
        <v>823.71428571428578</v>
      </c>
      <c r="D35" s="2">
        <f>'3 Data'!J35</f>
        <v>10413.45238095238</v>
      </c>
      <c r="E35" s="2">
        <f>'3 Data'!F35</f>
        <v>-116.21428571428578</v>
      </c>
      <c r="F35" s="2">
        <f>'3 Data'!O35</f>
        <v>7325.5714285714284</v>
      </c>
      <c r="G35" s="14">
        <f>'4 Results'!$E$4*C35+'4 Results'!$E$5*D35+'4 Results'!$E$6*E35</f>
        <v>7216.6747220375228</v>
      </c>
      <c r="H35" s="14">
        <f t="shared" si="0"/>
        <v>108.89670653390567</v>
      </c>
      <c r="I35" s="14">
        <f t="shared" si="1"/>
        <v>11858.492693931574</v>
      </c>
      <c r="J35" s="14">
        <f>'4 Results'!$E$4*C35</f>
        <v>1000.4137636716674</v>
      </c>
      <c r="K35" s="14">
        <f>'4 Results'!$E$5*D35</f>
        <v>6399.270789707205</v>
      </c>
      <c r="L35" s="14">
        <f>'4 Results'!$E$6*E35</f>
        <v>-183.00983134134992</v>
      </c>
      <c r="M35" s="14">
        <f>('4 Results'!$E$6-'4 Results'!$E$25)*E35</f>
        <v>-117.24064526497</v>
      </c>
      <c r="O35" s="10">
        <f t="shared" si="9"/>
        <v>678505.22448979598</v>
      </c>
      <c r="P35" s="10">
        <f t="shared" si="10"/>
        <v>108439990.49036279</v>
      </c>
      <c r="Q35" s="10">
        <f t="shared" si="2"/>
        <v>13505.760204081647</v>
      </c>
      <c r="R35" s="10">
        <f t="shared" si="11"/>
        <v>8577709.4897959176</v>
      </c>
      <c r="S35" s="10">
        <f t="shared" si="3"/>
        <v>-95727.36734693883</v>
      </c>
      <c r="T35" s="10">
        <f t="shared" si="4"/>
        <v>-1210191.9302721093</v>
      </c>
      <c r="U35" s="10">
        <f t="shared" si="5"/>
        <v>6034177.8367346944</v>
      </c>
      <c r="V35" s="10">
        <f t="shared" si="6"/>
        <v>76284489.23469387</v>
      </c>
      <c r="W35" s="10">
        <f t="shared" si="7"/>
        <v>-851336.05102040863</v>
      </c>
      <c r="X35" s="11">
        <f t="shared" si="8"/>
        <v>53663996.755102038</v>
      </c>
      <c r="Z35" s="42">
        <v>500</v>
      </c>
      <c r="AA35" s="2">
        <v>6.6920013437550543E-3</v>
      </c>
      <c r="AE35" s="11"/>
    </row>
    <row r="36" spans="1:31" x14ac:dyDescent="0.2">
      <c r="A36" s="2">
        <v>27</v>
      </c>
      <c r="B36" s="2">
        <v>546</v>
      </c>
      <c r="C36" s="10">
        <f>'3 Data'!B36</f>
        <v>762.99999999999989</v>
      </c>
      <c r="D36" s="2">
        <f>'3 Data'!J36</f>
        <v>10662.071428571429</v>
      </c>
      <c r="E36" s="2">
        <f>'3 Data'!F36</f>
        <v>27.238095238095411</v>
      </c>
      <c r="F36" s="2">
        <f>'3 Data'!O36</f>
        <v>7387.2857142857138</v>
      </c>
      <c r="G36" s="14">
        <f>'4 Results'!$E$4*C36+'4 Results'!$E$5*D36+'4 Results'!$E$6*E36</f>
        <v>7521.6209100855876</v>
      </c>
      <c r="H36" s="14">
        <f t="shared" si="0"/>
        <v>-134.33519579987387</v>
      </c>
      <c r="I36" s="14">
        <f t="shared" si="1"/>
        <v>18045.944830590452</v>
      </c>
      <c r="J36" s="14">
        <f>'4 Results'!$E$4*C36</f>
        <v>926.675322887682</v>
      </c>
      <c r="K36" s="14">
        <f>'4 Results'!$E$5*D36</f>
        <v>6552.0520721283483</v>
      </c>
      <c r="L36" s="14">
        <f>'4 Results'!$E$6*E36</f>
        <v>42.89351506955655</v>
      </c>
      <c r="M36" s="14">
        <f>('4 Results'!$E$6-'4 Results'!$E$25)*E36</f>
        <v>27.478651543357191</v>
      </c>
      <c r="O36" s="10">
        <f t="shared" si="9"/>
        <v>582168.99999999988</v>
      </c>
      <c r="P36" s="10">
        <f t="shared" si="10"/>
        <v>113679767.1479592</v>
      </c>
      <c r="Q36" s="10">
        <f t="shared" si="2"/>
        <v>741.91383219955594</v>
      </c>
      <c r="R36" s="10">
        <f t="shared" si="11"/>
        <v>8135160.4999999991</v>
      </c>
      <c r="S36" s="10">
        <f t="shared" si="3"/>
        <v>20782.666666666795</v>
      </c>
      <c r="T36" s="10">
        <f t="shared" si="4"/>
        <v>290414.51700680458</v>
      </c>
      <c r="U36" s="10">
        <f t="shared" si="5"/>
        <v>5636498.9999999991</v>
      </c>
      <c r="V36" s="10">
        <f t="shared" si="6"/>
        <v>78763767.948979586</v>
      </c>
      <c r="W36" s="10">
        <f t="shared" si="7"/>
        <v>201215.59183673596</v>
      </c>
      <c r="X36" s="11">
        <f t="shared" si="8"/>
        <v>54571990.224489786</v>
      </c>
      <c r="Z36" s="42">
        <v>501.0400085</v>
      </c>
      <c r="AA36" s="2">
        <v>7.317735456234444E-3</v>
      </c>
      <c r="AE36" s="11"/>
    </row>
    <row r="37" spans="1:31" x14ac:dyDescent="0.2">
      <c r="A37" s="2">
        <v>28</v>
      </c>
      <c r="B37" s="2">
        <v>547</v>
      </c>
      <c r="C37" s="10">
        <f>'3 Data'!B37</f>
        <v>863.85714285714278</v>
      </c>
      <c r="D37" s="2">
        <f>'3 Data'!J37</f>
        <v>10386.571428571428</v>
      </c>
      <c r="E37" s="2">
        <f>'3 Data'!F37</f>
        <v>-131.42857142857133</v>
      </c>
      <c r="F37" s="2">
        <f>'3 Data'!O37</f>
        <v>7342.1428571428569</v>
      </c>
      <c r="G37" s="14">
        <f>'4 Results'!$E$4*C37+'4 Results'!$E$5*D37+'4 Results'!$E$6*E37</f>
        <v>7224.9510937104969</v>
      </c>
      <c r="H37" s="14">
        <f t="shared" si="0"/>
        <v>117.19176343235995</v>
      </c>
      <c r="I37" s="14">
        <f t="shared" si="1"/>
        <v>13733.909416386219</v>
      </c>
      <c r="J37" s="14">
        <f>'4 Results'!$E$4*C37</f>
        <v>1049.1678856959022</v>
      </c>
      <c r="K37" s="14">
        <f>'4 Results'!$E$5*D37</f>
        <v>6382.7519170914738</v>
      </c>
      <c r="L37" s="14">
        <f>'4 Results'!$E$6*E37</f>
        <v>-206.96870907687978</v>
      </c>
      <c r="M37" s="14">
        <f>('4 Results'!$E$6-'4 Results'!$E$25)*E37</f>
        <v>-132.58929765675754</v>
      </c>
      <c r="O37" s="10">
        <f t="shared" si="9"/>
        <v>746249.16326530604</v>
      </c>
      <c r="P37" s="10">
        <f t="shared" si="10"/>
        <v>107880866.04081631</v>
      </c>
      <c r="Q37" s="10">
        <f t="shared" si="2"/>
        <v>17273.469387755078</v>
      </c>
      <c r="R37" s="10">
        <f t="shared" si="11"/>
        <v>8972513.9183673449</v>
      </c>
      <c r="S37" s="10">
        <f t="shared" si="3"/>
        <v>-113535.51020408154</v>
      </c>
      <c r="T37" s="10">
        <f t="shared" si="4"/>
        <v>-1365092.2448979581</v>
      </c>
      <c r="U37" s="10">
        <f t="shared" si="5"/>
        <v>6342562.5510204071</v>
      </c>
      <c r="V37" s="10">
        <f t="shared" si="6"/>
        <v>76259691.224489778</v>
      </c>
      <c r="W37" s="10">
        <f t="shared" si="7"/>
        <v>-964967.3469387748</v>
      </c>
      <c r="X37" s="11">
        <f t="shared" si="8"/>
        <v>53907061.734693877</v>
      </c>
      <c r="Z37" s="42">
        <v>501.94000240000003</v>
      </c>
      <c r="AA37" s="2">
        <v>8.1874084356611029E-3</v>
      </c>
      <c r="AE37" s="11"/>
    </row>
    <row r="38" spans="1:31" x14ac:dyDescent="0.2">
      <c r="A38" s="2">
        <v>29</v>
      </c>
      <c r="B38" s="2">
        <v>548</v>
      </c>
      <c r="C38" s="10">
        <f>'3 Data'!B38</f>
        <v>834</v>
      </c>
      <c r="D38" s="2">
        <f>'3 Data'!J38</f>
        <v>10198.45238095238</v>
      </c>
      <c r="E38" s="2">
        <f>'3 Data'!F38</f>
        <v>-83.547619047619037</v>
      </c>
      <c r="F38" s="2">
        <f>'3 Data'!O38</f>
        <v>6985.5714285714294</v>
      </c>
      <c r="G38" s="14">
        <f>'4 Results'!$E$4*C38+'4 Results'!$E$5*D38+'4 Results'!$E$6*E38</f>
        <v>7148.4873859489289</v>
      </c>
      <c r="H38" s="14">
        <f t="shared" si="0"/>
        <v>-162.91595737749958</v>
      </c>
      <c r="I38" s="14">
        <f t="shared" si="1"/>
        <v>26541.60916822726</v>
      </c>
      <c r="J38" s="14">
        <f>'4 Results'!$E$4*C38</f>
        <v>1012.9059230515426</v>
      </c>
      <c r="K38" s="14">
        <f>'4 Results'!$E$5*D38</f>
        <v>6267.1490716203525</v>
      </c>
      <c r="L38" s="14">
        <f>'4 Results'!$E$6*E38</f>
        <v>-131.56760872296587</v>
      </c>
      <c r="M38" s="14">
        <f>('4 Results'!$E$6-'4 Results'!$E$25)*E38</f>
        <v>-84.285479253181606</v>
      </c>
      <c r="O38" s="10">
        <f t="shared" si="9"/>
        <v>695556</v>
      </c>
      <c r="P38" s="10">
        <f t="shared" si="10"/>
        <v>104008430.96655327</v>
      </c>
      <c r="Q38" s="10">
        <f t="shared" si="2"/>
        <v>6980.2046485260753</v>
      </c>
      <c r="R38" s="10">
        <f t="shared" si="11"/>
        <v>8505509.2857142854</v>
      </c>
      <c r="S38" s="10">
        <f t="shared" si="3"/>
        <v>-69678.714285714275</v>
      </c>
      <c r="T38" s="10">
        <f t="shared" si="4"/>
        <v>-852056.41439909278</v>
      </c>
      <c r="U38" s="10">
        <f t="shared" si="5"/>
        <v>5825966.5714285718</v>
      </c>
      <c r="V38" s="10">
        <f t="shared" si="6"/>
        <v>71242017.568027213</v>
      </c>
      <c r="W38" s="10">
        <f t="shared" si="7"/>
        <v>-583627.86054421763</v>
      </c>
      <c r="X38" s="11">
        <f t="shared" si="8"/>
        <v>48798208.183673479</v>
      </c>
      <c r="Z38" s="42">
        <v>502.98001099999999</v>
      </c>
      <c r="AA38" s="2">
        <v>9.2056093559058638E-3</v>
      </c>
      <c r="AE38" s="11"/>
    </row>
    <row r="39" spans="1:31" x14ac:dyDescent="0.2">
      <c r="A39" s="2">
        <v>30</v>
      </c>
      <c r="B39" s="2">
        <v>549</v>
      </c>
      <c r="C39" s="10">
        <f>'3 Data'!B39</f>
        <v>836.28571428571422</v>
      </c>
      <c r="D39" s="2">
        <f>'3 Data'!J39</f>
        <v>10106.5</v>
      </c>
      <c r="E39" s="2">
        <f>'3 Data'!F39</f>
        <v>-47.833333333333258</v>
      </c>
      <c r="F39" s="2">
        <f>'3 Data'!O39</f>
        <v>7054.7142857142862</v>
      </c>
      <c r="G39" s="14">
        <f>'4 Results'!$E$4*C39+'4 Results'!$E$5*D39+'4 Results'!$E$6*E39</f>
        <v>7150.9983762886495</v>
      </c>
      <c r="H39" s="14">
        <f t="shared" si="0"/>
        <v>-96.28409057436329</v>
      </c>
      <c r="I39" s="14">
        <f t="shared" si="1"/>
        <v>9270.6260977321945</v>
      </c>
      <c r="J39" s="14">
        <f>'4 Results'!$E$4*C39</f>
        <v>1015.6819584692925</v>
      </c>
      <c r="K39" s="14">
        <f>'4 Results'!$E$5*D39</f>
        <v>6210.6425295105619</v>
      </c>
      <c r="L39" s="14">
        <f>'4 Results'!$E$6*E39</f>
        <v>-75.326111691204915</v>
      </c>
      <c r="M39" s="14">
        <f>('4 Results'!$E$6-'4 Results'!$E$25)*E39</f>
        <v>-48.255778802975662</v>
      </c>
      <c r="O39" s="10">
        <f t="shared" si="9"/>
        <v>699373.79591836722</v>
      </c>
      <c r="P39" s="10">
        <f t="shared" si="10"/>
        <v>102141342.25</v>
      </c>
      <c r="Q39" s="10">
        <f t="shared" si="2"/>
        <v>2288.0277777777706</v>
      </c>
      <c r="R39" s="10">
        <f t="shared" si="11"/>
        <v>8451921.5714285709</v>
      </c>
      <c r="S39" s="10">
        <f t="shared" si="3"/>
        <v>-40002.33333333327</v>
      </c>
      <c r="T39" s="10">
        <f t="shared" si="4"/>
        <v>-483427.58333333256</v>
      </c>
      <c r="U39" s="10">
        <f t="shared" si="5"/>
        <v>5899756.775510204</v>
      </c>
      <c r="V39" s="10">
        <f t="shared" si="6"/>
        <v>71298469.928571433</v>
      </c>
      <c r="W39" s="10">
        <f t="shared" si="7"/>
        <v>-337450.49999999948</v>
      </c>
      <c r="X39" s="11">
        <f t="shared" si="8"/>
        <v>49768993.653061233</v>
      </c>
      <c r="Z39" s="42">
        <v>504.01998900000001</v>
      </c>
      <c r="AA39" s="2">
        <v>1.0377365601137669E-2</v>
      </c>
      <c r="AE39" s="11"/>
    </row>
    <row r="40" spans="1:31" x14ac:dyDescent="0.2">
      <c r="A40" s="2">
        <v>31</v>
      </c>
      <c r="B40" s="2">
        <v>550</v>
      </c>
      <c r="C40" s="10">
        <f>'3 Data'!B40</f>
        <v>876.28571428571422</v>
      </c>
      <c r="D40" s="2">
        <f>'3 Data'!J40</f>
        <v>9667.2142857142862</v>
      </c>
      <c r="E40" s="2">
        <f>'3 Data'!F40</f>
        <v>-65.285714285714221</v>
      </c>
      <c r="F40" s="2">
        <f>'3 Data'!O40</f>
        <v>6823.8571428571431</v>
      </c>
      <c r="G40" s="14">
        <f>'4 Results'!$E$4*C40+'4 Results'!$E$5*D40+'4 Results'!$E$6*E40</f>
        <v>6902.1459614376372</v>
      </c>
      <c r="H40" s="14">
        <f t="shared" si="0"/>
        <v>-78.28881858049408</v>
      </c>
      <c r="I40" s="14">
        <f t="shared" si="1"/>
        <v>6129.1391147295153</v>
      </c>
      <c r="J40" s="14">
        <f>'4 Results'!$E$4*C40</f>
        <v>1064.262578279918</v>
      </c>
      <c r="K40" s="14">
        <f>'4 Results'!$E$5*D40</f>
        <v>5940.6928397317779</v>
      </c>
      <c r="L40" s="14">
        <f>'4 Results'!$E$6*E40</f>
        <v>-102.80945657405874</v>
      </c>
      <c r="M40" s="14">
        <f>('4 Results'!$E$6-'4 Results'!$E$25)*E40</f>
        <v>-65.862292422976282</v>
      </c>
      <c r="O40" s="10">
        <f t="shared" si="9"/>
        <v>767876.65306122438</v>
      </c>
      <c r="P40" s="10">
        <f t="shared" si="10"/>
        <v>93455032.045918375</v>
      </c>
      <c r="Q40" s="10">
        <f t="shared" si="2"/>
        <v>4262.2244897959099</v>
      </c>
      <c r="R40" s="10">
        <f t="shared" si="11"/>
        <v>8471241.7755102031</v>
      </c>
      <c r="S40" s="10">
        <f t="shared" si="3"/>
        <v>-57208.938775510142</v>
      </c>
      <c r="T40" s="10">
        <f t="shared" si="4"/>
        <v>-631130.98979591776</v>
      </c>
      <c r="U40" s="10">
        <f t="shared" si="5"/>
        <v>5979648.5306122443</v>
      </c>
      <c r="V40" s="10">
        <f t="shared" si="6"/>
        <v>65967689.255102046</v>
      </c>
      <c r="W40" s="10">
        <f t="shared" si="7"/>
        <v>-445500.3877551016</v>
      </c>
      <c r="X40" s="11">
        <f t="shared" si="8"/>
        <v>46565026.306122452</v>
      </c>
      <c r="Z40" s="42">
        <v>504.98999633</v>
      </c>
      <c r="AA40" s="2">
        <v>1.1684026030273542E-2</v>
      </c>
      <c r="AE40" s="11"/>
    </row>
    <row r="41" spans="1:31" x14ac:dyDescent="0.2">
      <c r="A41" s="2">
        <v>32</v>
      </c>
      <c r="B41" s="2">
        <v>551</v>
      </c>
      <c r="C41" s="10">
        <f>'3 Data'!B41</f>
        <v>789.28571428571422</v>
      </c>
      <c r="D41" s="2">
        <f>'3 Data'!J41</f>
        <v>9636.0476190476202</v>
      </c>
      <c r="E41" s="2">
        <f>'3 Data'!F41</f>
        <v>33.380952380952522</v>
      </c>
      <c r="F41" s="2">
        <f>'3 Data'!O41</f>
        <v>6775.4285714285716</v>
      </c>
      <c r="G41" s="14">
        <f>'4 Results'!$E$4*C41+'4 Results'!$E$5*D41+'4 Results'!$E$6*E41</f>
        <v>6932.7070943568369</v>
      </c>
      <c r="H41" s="14">
        <f t="shared" si="0"/>
        <v>-157.27852292826537</v>
      </c>
      <c r="I41" s="14">
        <f t="shared" si="1"/>
        <v>24736.533774496897</v>
      </c>
      <c r="J41" s="14">
        <f>'4 Results'!$E$4*C41</f>
        <v>958.59973019180745</v>
      </c>
      <c r="K41" s="14">
        <f>'4 Results'!$E$5*D41</f>
        <v>5921.5403116060097</v>
      </c>
      <c r="L41" s="14">
        <f>'4 Results'!$E$6*E41</f>
        <v>52.567052559019366</v>
      </c>
      <c r="M41" s="14">
        <f>('4 Results'!$E$6-'4 Results'!$E$25)*E41</f>
        <v>33.675760020792566</v>
      </c>
      <c r="O41" s="10">
        <f t="shared" si="9"/>
        <v>622971.93877551006</v>
      </c>
      <c r="P41" s="10">
        <f t="shared" si="10"/>
        <v>92853413.716553316</v>
      </c>
      <c r="Q41" s="10">
        <f t="shared" si="2"/>
        <v>1114.2879818594199</v>
      </c>
      <c r="R41" s="10">
        <f t="shared" si="11"/>
        <v>7605594.7278911564</v>
      </c>
      <c r="S41" s="10">
        <f t="shared" si="3"/>
        <v>26347.108843537524</v>
      </c>
      <c r="T41" s="10">
        <f t="shared" si="4"/>
        <v>321660.44671201956</v>
      </c>
      <c r="U41" s="10">
        <f t="shared" si="5"/>
        <v>5347748.9795918362</v>
      </c>
      <c r="V41" s="10">
        <f t="shared" si="6"/>
        <v>65288352.353741504</v>
      </c>
      <c r="W41" s="10">
        <f t="shared" si="7"/>
        <v>226170.25850340232</v>
      </c>
      <c r="X41" s="11">
        <f t="shared" si="8"/>
        <v>45906432.326530613</v>
      </c>
      <c r="Z41" s="42">
        <v>505.98799437999998</v>
      </c>
      <c r="AA41" s="2">
        <v>1.3114479656060348E-2</v>
      </c>
      <c r="AE41" s="11"/>
    </row>
    <row r="42" spans="1:31" x14ac:dyDescent="0.2">
      <c r="A42" s="2">
        <v>33</v>
      </c>
      <c r="B42" s="2">
        <v>552</v>
      </c>
      <c r="C42" s="10">
        <f>'3 Data'!B42</f>
        <v>753.28571428571422</v>
      </c>
      <c r="D42" s="2">
        <f>'3 Data'!J42</f>
        <v>9388.8333333333339</v>
      </c>
      <c r="E42" s="2">
        <f>'3 Data'!F42</f>
        <v>30.833333333333258</v>
      </c>
      <c r="F42" s="2">
        <f>'3 Data'!O42</f>
        <v>6501.8571428571431</v>
      </c>
      <c r="G42" s="14">
        <f>'4 Results'!$E$4*C42+'4 Results'!$E$5*D42+'4 Results'!$E$6*E42</f>
        <v>6733.0546144017108</v>
      </c>
      <c r="H42" s="14">
        <f t="shared" si="0"/>
        <v>-231.19747154456763</v>
      </c>
      <c r="I42" s="14">
        <f t="shared" si="1"/>
        <v>53452.270848601162</v>
      </c>
      <c r="J42" s="14">
        <f>'4 Results'!$E$4*C42</f>
        <v>914.87717236224444</v>
      </c>
      <c r="K42" s="14">
        <f>'4 Results'!$E$5*D42</f>
        <v>5769.6222829353792</v>
      </c>
      <c r="L42" s="14">
        <f>'4 Results'!$E$6*E42</f>
        <v>48.555159104086748</v>
      </c>
      <c r="M42" s="14">
        <f>('4 Results'!$E$6-'4 Results'!$E$25)*E42</f>
        <v>31.105641388677665</v>
      </c>
      <c r="O42" s="10">
        <f t="shared" si="9"/>
        <v>567439.3673469387</v>
      </c>
      <c r="P42" s="10">
        <f t="shared" si="10"/>
        <v>88150191.361111119</v>
      </c>
      <c r="Q42" s="10">
        <f t="shared" si="2"/>
        <v>950.6944444444398</v>
      </c>
      <c r="R42" s="10">
        <f t="shared" si="11"/>
        <v>7072474.0238095233</v>
      </c>
      <c r="S42" s="10">
        <f t="shared" si="3"/>
        <v>23226.309523809465</v>
      </c>
      <c r="T42" s="10">
        <f t="shared" si="4"/>
        <v>289489.02777777711</v>
      </c>
      <c r="U42" s="10">
        <f t="shared" si="5"/>
        <v>4897756.1020408161</v>
      </c>
      <c r="V42" s="10">
        <f t="shared" si="6"/>
        <v>61044853.071428575</v>
      </c>
      <c r="W42" s="10">
        <f t="shared" si="7"/>
        <v>200473.92857142808</v>
      </c>
      <c r="X42" s="11">
        <f t="shared" si="8"/>
        <v>42274146.306122452</v>
      </c>
      <c r="Z42" s="42">
        <v>506.98599243000001</v>
      </c>
      <c r="AA42" s="2">
        <v>1.465128907113657E-2</v>
      </c>
      <c r="AE42" s="11"/>
    </row>
    <row r="43" spans="1:31" x14ac:dyDescent="0.2">
      <c r="A43" s="2">
        <v>34</v>
      </c>
      <c r="B43" s="2">
        <v>553</v>
      </c>
      <c r="C43" s="10">
        <f>'3 Data'!B43</f>
        <v>942.85714285714278</v>
      </c>
      <c r="D43" s="2">
        <f>'3 Data'!J43</f>
        <v>8989.2142857142862</v>
      </c>
      <c r="E43" s="2">
        <f>'3 Data'!F43</f>
        <v>-186.45238095238096</v>
      </c>
      <c r="F43" s="2">
        <f>'3 Data'!O43</f>
        <v>6483.4285714285716</v>
      </c>
      <c r="G43" s="14">
        <f>'4 Results'!$E$4*C43+'4 Results'!$E$5*D43+'4 Results'!$E$6*E43</f>
        <v>6375.5450390286787</v>
      </c>
      <c r="H43" s="14">
        <f t="shared" si="0"/>
        <v>107.88353239989283</v>
      </c>
      <c r="I43" s="14">
        <f t="shared" si="1"/>
        <v>11638.856563078725</v>
      </c>
      <c r="J43" s="14">
        <f>'4 Results'!$E$4*C43</f>
        <v>1145.1146098218876</v>
      </c>
      <c r="K43" s="14">
        <f>'4 Results'!$E$5*D43</f>
        <v>5524.0485380439368</v>
      </c>
      <c r="L43" s="14">
        <f>'4 Results'!$E$6*E43</f>
        <v>-293.61810883714617</v>
      </c>
      <c r="M43" s="14">
        <f>('4 Results'!$E$6-'4 Results'!$E$25)*E43</f>
        <v>-188.09905615037482</v>
      </c>
      <c r="O43" s="10">
        <f t="shared" si="9"/>
        <v>888979.59183673456</v>
      </c>
      <c r="P43" s="10">
        <f t="shared" si="10"/>
        <v>80805973.474489808</v>
      </c>
      <c r="Q43" s="10">
        <f t="shared" si="2"/>
        <v>34764.490362811797</v>
      </c>
      <c r="R43" s="10">
        <f t="shared" si="11"/>
        <v>8475544.8979591839</v>
      </c>
      <c r="S43" s="10">
        <f t="shared" si="3"/>
        <v>-175797.95918367346</v>
      </c>
      <c r="T43" s="10">
        <f t="shared" si="4"/>
        <v>-1676060.4064625853</v>
      </c>
      <c r="U43" s="10">
        <f t="shared" si="5"/>
        <v>6112946.9387755096</v>
      </c>
      <c r="V43" s="10">
        <f t="shared" si="6"/>
        <v>58280928.734693885</v>
      </c>
      <c r="W43" s="10">
        <f t="shared" si="7"/>
        <v>-1208850.693877551</v>
      </c>
      <c r="X43" s="11">
        <f t="shared" si="8"/>
        <v>42034846.040816329</v>
      </c>
      <c r="Z43" s="42">
        <v>507.98399047999999</v>
      </c>
      <c r="AA43" s="2">
        <v>1.6241486693431992E-2</v>
      </c>
      <c r="AE43" s="11"/>
    </row>
    <row r="44" spans="1:31" x14ac:dyDescent="0.2">
      <c r="A44" s="2">
        <v>35</v>
      </c>
      <c r="B44" s="2">
        <v>554</v>
      </c>
      <c r="C44" s="10">
        <f>'3 Data'!B44</f>
        <v>784.85714285714289</v>
      </c>
      <c r="D44" s="2">
        <f>'3 Data'!J44</f>
        <v>8940.5238095238092</v>
      </c>
      <c r="E44" s="2">
        <f>'3 Data'!F44</f>
        <v>-74.976190476190368</v>
      </c>
      <c r="F44" s="2">
        <f>'3 Data'!O44</f>
        <v>6145.8571428571422</v>
      </c>
      <c r="G44" s="14">
        <f>'4 Results'!$E$4*C44+'4 Results'!$E$5*D44+'4 Results'!$E$6*E44</f>
        <v>6329.2787973005907</v>
      </c>
      <c r="H44" s="14">
        <f t="shared" si="0"/>
        <v>-183.42165444344846</v>
      </c>
      <c r="I44" s="14">
        <f t="shared" si="1"/>
        <v>33643.503318771815</v>
      </c>
      <c r="J44" s="14">
        <f>'4 Results'!$E$4*C44</f>
        <v>953.22116156991694</v>
      </c>
      <c r="K44" s="14">
        <f>'4 Results'!$E$5*D44</f>
        <v>5494.1272851660169</v>
      </c>
      <c r="L44" s="14">
        <f>'4 Results'!$E$6*E44</f>
        <v>-118.06964943534311</v>
      </c>
      <c r="M44" s="14">
        <f>('4 Results'!$E$6-'4 Results'!$E$25)*E44</f>
        <v>-75.638351145132091</v>
      </c>
      <c r="O44" s="10">
        <f t="shared" si="9"/>
        <v>616000.73469387763</v>
      </c>
      <c r="P44" s="10">
        <f t="shared" si="10"/>
        <v>79932965.988662124</v>
      </c>
      <c r="Q44" s="10">
        <f t="shared" si="2"/>
        <v>5621.4291383219788</v>
      </c>
      <c r="R44" s="10">
        <f t="shared" si="11"/>
        <v>7017033.9727891153</v>
      </c>
      <c r="S44" s="10">
        <f t="shared" si="3"/>
        <v>-58845.598639455697</v>
      </c>
      <c r="T44" s="10">
        <f t="shared" si="4"/>
        <v>-670326.41609977221</v>
      </c>
      <c r="U44" s="10">
        <f t="shared" si="5"/>
        <v>4823619.8775510201</v>
      </c>
      <c r="V44" s="10">
        <f t="shared" si="6"/>
        <v>54947182.115646251</v>
      </c>
      <c r="W44" s="10">
        <f t="shared" si="7"/>
        <v>-460792.9557823122</v>
      </c>
      <c r="X44" s="11">
        <f t="shared" si="8"/>
        <v>37771560.020408154</v>
      </c>
      <c r="Z44" s="42">
        <v>508.98198853000002</v>
      </c>
      <c r="AA44" s="2">
        <v>1.7814419094099407E-2</v>
      </c>
      <c r="AE44" s="11"/>
    </row>
    <row r="45" spans="1:31" x14ac:dyDescent="0.2">
      <c r="A45" s="2">
        <v>36</v>
      </c>
      <c r="B45" s="2">
        <v>555</v>
      </c>
      <c r="C45" s="10">
        <f>'3 Data'!B45</f>
        <v>753.99999999999989</v>
      </c>
      <c r="D45" s="2">
        <f>'3 Data'!J45</f>
        <v>8909.4047619047633</v>
      </c>
      <c r="E45" s="2">
        <f>'3 Data'!F45</f>
        <v>18.738095238095411</v>
      </c>
      <c r="F45" s="2">
        <f>'3 Data'!O45</f>
        <v>6260.2857142857138</v>
      </c>
      <c r="G45" s="14">
        <f>'4 Results'!$E$4*C45+'4 Results'!$E$5*D45+'4 Results'!$E$6*E45</f>
        <v>6420.2567420855385</v>
      </c>
      <c r="H45" s="14">
        <f>F45-G45</f>
        <v>-159.9710277998247</v>
      </c>
      <c r="I45" s="14">
        <f t="shared" ref="I45:I52" si="12">H45*H45</f>
        <v>25590.729735332287</v>
      </c>
      <c r="J45" s="14">
        <f>'4 Results'!$E$4*C45</f>
        <v>915.74468343029127</v>
      </c>
      <c r="K45" s="14">
        <f>'4 Results'!$E$5*D45</f>
        <v>5475.0040198792503</v>
      </c>
      <c r="L45" s="14">
        <f>'4 Results'!$E$6*E45</f>
        <v>29.508038775997466</v>
      </c>
      <c r="M45" s="14">
        <f>('4 Results'!$E$6-'4 Results'!$E$25)*E45</f>
        <v>18.903582836208191</v>
      </c>
      <c r="N45" s="10"/>
      <c r="O45" s="10">
        <f t="shared" ref="O45:O76" si="13">C45*C45</f>
        <v>568515.99999999988</v>
      </c>
      <c r="P45" s="10">
        <f t="shared" ref="P45:P76" si="14">D45*D45</f>
        <v>79377493.211451277</v>
      </c>
      <c r="Q45" s="10">
        <f t="shared" ref="Q45:Q76" si="15">E45*E45</f>
        <v>351.11621315193395</v>
      </c>
      <c r="R45" s="10">
        <f t="shared" ref="R45:R76" si="16">C45*D45</f>
        <v>6717691.1904761903</v>
      </c>
      <c r="S45" s="10">
        <f t="shared" ref="S45:S76" si="17">C45*E45</f>
        <v>14128.523809523938</v>
      </c>
      <c r="T45" s="10">
        <f t="shared" ref="T45:T76" si="18">D45*E45</f>
        <v>166945.27494331222</v>
      </c>
      <c r="U45" s="10">
        <f t="shared" ref="U45:U108" si="19">F45*C45</f>
        <v>4720255.4285714272</v>
      </c>
      <c r="V45" s="10">
        <f t="shared" ref="V45:V108" si="20">F45*D45</f>
        <v>55775419.353741504</v>
      </c>
      <c r="W45" s="10">
        <f t="shared" ref="W45:W108" si="21">F45*E45</f>
        <v>117305.82993197386</v>
      </c>
      <c r="X45" s="11">
        <f t="shared" ref="X45:X57" si="22">F45*F45</f>
        <v>39191177.224489786</v>
      </c>
      <c r="Z45" s="42">
        <v>509.97998658</v>
      </c>
      <c r="AA45" s="2">
        <v>1.9341448183812979E-2</v>
      </c>
      <c r="AE45" s="11"/>
    </row>
    <row r="46" spans="1:31" x14ac:dyDescent="0.2">
      <c r="A46" s="2">
        <v>37</v>
      </c>
      <c r="B46" s="2">
        <v>556</v>
      </c>
      <c r="C46" s="10">
        <f>'3 Data'!B46</f>
        <v>755.71428571428578</v>
      </c>
      <c r="D46" s="2">
        <f>'3 Data'!J46</f>
        <v>8492.0952380952367</v>
      </c>
      <c r="E46" s="2">
        <f>'3 Data'!F46</f>
        <v>-33.404761904761926</v>
      </c>
      <c r="F46" s="2">
        <f>'3 Data'!O46</f>
        <v>6023</v>
      </c>
      <c r="G46" s="14">
        <f>'4 Results'!$E$4*C46+'4 Results'!$E$5*D46+'4 Results'!$E$6*E46</f>
        <v>6083.7812934023832</v>
      </c>
      <c r="H46" s="14">
        <f t="shared" ref="H46:H109" si="23">F46-G46</f>
        <v>-60.781293402383199</v>
      </c>
      <c r="I46" s="14">
        <f t="shared" si="12"/>
        <v>3694.3656276665915</v>
      </c>
      <c r="J46" s="14">
        <f>'4 Results'!$E$4*C46</f>
        <v>917.82670999360403</v>
      </c>
      <c r="K46" s="14">
        <f>'4 Results'!$E$5*D46</f>
        <v>5218.5591302991534</v>
      </c>
      <c r="L46" s="14">
        <f>'4 Results'!$E$6*E46</f>
        <v>-52.604546890373683</v>
      </c>
      <c r="M46" s="14">
        <f>('4 Results'!$E$6-'4 Results'!$E$25)*E46</f>
        <v>-33.699779821092584</v>
      </c>
      <c r="N46" s="10"/>
      <c r="O46" s="10">
        <f t="shared" si="13"/>
        <v>571104.08163265313</v>
      </c>
      <c r="P46" s="10">
        <f t="shared" si="14"/>
        <v>72115681.5328798</v>
      </c>
      <c r="Q46" s="10">
        <f t="shared" si="15"/>
        <v>1115.8781179138336</v>
      </c>
      <c r="R46" s="10">
        <f t="shared" si="16"/>
        <v>6417597.6870748298</v>
      </c>
      <c r="S46" s="10">
        <f t="shared" si="17"/>
        <v>-25244.455782312943</v>
      </c>
      <c r="T46" s="10">
        <f t="shared" si="18"/>
        <v>-283676.4195011339</v>
      </c>
      <c r="U46" s="10">
        <f t="shared" si="19"/>
        <v>4551667.1428571437</v>
      </c>
      <c r="V46" s="10">
        <f t="shared" si="20"/>
        <v>51147889.619047612</v>
      </c>
      <c r="W46" s="10">
        <f t="shared" si="21"/>
        <v>-201196.88095238109</v>
      </c>
      <c r="X46" s="11">
        <f t="shared" si="22"/>
        <v>36276529</v>
      </c>
      <c r="Z46" s="42">
        <v>510.97798462999998</v>
      </c>
      <c r="AA46" s="2">
        <v>2.0766868100240636E-2</v>
      </c>
      <c r="AE46" s="11"/>
    </row>
    <row r="47" spans="1:31" x14ac:dyDescent="0.2">
      <c r="A47" s="2">
        <v>38</v>
      </c>
      <c r="B47" s="2">
        <v>557</v>
      </c>
      <c r="C47" s="10">
        <f>'3 Data'!B47</f>
        <v>804.57142857142856</v>
      </c>
      <c r="D47" s="2">
        <f>'3 Data'!J47</f>
        <v>8186.0000000000009</v>
      </c>
      <c r="E47" s="2">
        <f>'3 Data'!F47</f>
        <v>-72.333333333333258</v>
      </c>
      <c r="F47" s="2">
        <f>'3 Data'!O47</f>
        <v>5939.1428571428569</v>
      </c>
      <c r="G47" s="14">
        <f>'4 Results'!$E$4*C47+'4 Results'!$E$5*D47+'4 Results'!$E$6*E47</f>
        <v>5893.7142895975358</v>
      </c>
      <c r="H47" s="14">
        <f t="shared" si="23"/>
        <v>45.42856754532113</v>
      </c>
      <c r="I47" s="14">
        <f t="shared" si="12"/>
        <v>2063.7547492198041</v>
      </c>
      <c r="J47" s="14">
        <f>'4 Results'!$E$4*C47</f>
        <v>977.16446704801081</v>
      </c>
      <c r="K47" s="14">
        <f>'4 Results'!$E$5*D47</f>
        <v>5030.4576012045181</v>
      </c>
      <c r="L47" s="14">
        <f>'4 Results'!$E$6*E47</f>
        <v>-113.90777865499287</v>
      </c>
      <c r="M47" s="14">
        <f>('4 Results'!$E$6-'4 Results'!$E$25)*E47</f>
        <v>-72.972153311816896</v>
      </c>
      <c r="N47" s="10"/>
      <c r="O47" s="10">
        <f t="shared" si="13"/>
        <v>647335.18367346935</v>
      </c>
      <c r="P47" s="10">
        <f t="shared" si="14"/>
        <v>67010596.000000015</v>
      </c>
      <c r="Q47" s="10">
        <f t="shared" si="15"/>
        <v>5232.1111111111004</v>
      </c>
      <c r="R47" s="10">
        <f t="shared" si="16"/>
        <v>6586221.7142857146</v>
      </c>
      <c r="S47" s="10">
        <f t="shared" si="17"/>
        <v>-58197.33333333327</v>
      </c>
      <c r="T47" s="10">
        <f t="shared" si="18"/>
        <v>-592120.66666666616</v>
      </c>
      <c r="U47" s="10">
        <f t="shared" si="19"/>
        <v>4778464.6530612241</v>
      </c>
      <c r="V47" s="10">
        <f t="shared" si="20"/>
        <v>48617823.428571433</v>
      </c>
      <c r="W47" s="10">
        <f t="shared" si="21"/>
        <v>-429597.99999999953</v>
      </c>
      <c r="X47" s="11">
        <f t="shared" si="22"/>
        <v>35273417.877551019</v>
      </c>
      <c r="Z47" s="42">
        <v>511.97598268000002</v>
      </c>
      <c r="AA47" s="2">
        <v>2.203862542699726E-2</v>
      </c>
      <c r="AE47" s="11"/>
    </row>
    <row r="48" spans="1:31" x14ac:dyDescent="0.2">
      <c r="A48" s="2">
        <v>39</v>
      </c>
      <c r="B48" s="2">
        <v>558</v>
      </c>
      <c r="C48" s="10">
        <f>'3 Data'!B48</f>
        <v>813.14285714285711</v>
      </c>
      <c r="D48" s="2">
        <f>'3 Data'!J48</f>
        <v>8037.9047619047633</v>
      </c>
      <c r="E48" s="2">
        <f>'3 Data'!F48</f>
        <v>-137.42857142857133</v>
      </c>
      <c r="F48" s="2">
        <f>'3 Data'!O48</f>
        <v>5865.2857142857138</v>
      </c>
      <c r="G48" s="14">
        <f>'4 Results'!$E$4*C48+'4 Results'!$E$5*D48+'4 Results'!$E$6*E48</f>
        <v>5710.6074911996002</v>
      </c>
      <c r="H48" s="14">
        <f t="shared" si="23"/>
        <v>154.67822308611358</v>
      </c>
      <c r="I48" s="14">
        <f t="shared" si="12"/>
        <v>23925.35269707752</v>
      </c>
      <c r="J48" s="14">
        <f>'4 Results'!$E$4*C48</f>
        <v>987.57459986457343</v>
      </c>
      <c r="K48" s="14">
        <f>'4 Results'!$E$5*D48</f>
        <v>4939.4501719132422</v>
      </c>
      <c r="L48" s="14">
        <f>'4 Results'!$E$6*E48</f>
        <v>-216.41728057821561</v>
      </c>
      <c r="M48" s="14">
        <f>('4 Results'!$E$6-'4 Results'!$E$25)*E48</f>
        <v>-138.64228733239213</v>
      </c>
      <c r="N48" s="10"/>
      <c r="O48" s="10">
        <f t="shared" si="13"/>
        <v>661201.30612244888</v>
      </c>
      <c r="P48" s="10">
        <f t="shared" si="14"/>
        <v>64607912.96145127</v>
      </c>
      <c r="Q48" s="10">
        <f t="shared" si="15"/>
        <v>18886.612244897933</v>
      </c>
      <c r="R48" s="10">
        <f t="shared" si="16"/>
        <v>6535964.8435374154</v>
      </c>
      <c r="S48" s="10">
        <f t="shared" si="17"/>
        <v>-111749.06122448971</v>
      </c>
      <c r="T48" s="10">
        <f t="shared" si="18"/>
        <v>-1104637.7687074824</v>
      </c>
      <c r="U48" s="10">
        <f t="shared" si="19"/>
        <v>4769315.1836734684</v>
      </c>
      <c r="V48" s="10">
        <f t="shared" si="20"/>
        <v>47144607.972789116</v>
      </c>
      <c r="W48" s="10">
        <f t="shared" si="21"/>
        <v>-806057.83673469326</v>
      </c>
      <c r="X48" s="11">
        <f t="shared" si="22"/>
        <v>34401576.510204077</v>
      </c>
      <c r="Z48" s="42">
        <v>512.97398072999999</v>
      </c>
      <c r="AA48" s="2">
        <v>2.3039351867237892E-2</v>
      </c>
      <c r="AE48" s="11"/>
    </row>
    <row r="49" spans="1:35" x14ac:dyDescent="0.2">
      <c r="A49" s="2">
        <v>40</v>
      </c>
      <c r="B49" s="2">
        <v>559</v>
      </c>
      <c r="C49" s="10">
        <f>'3 Data'!B49</f>
        <v>857.14285714285711</v>
      </c>
      <c r="D49" s="2">
        <f>'3 Data'!J49</f>
        <v>7573.7142857142862</v>
      </c>
      <c r="E49" s="2">
        <f>'3 Data'!F49</f>
        <v>13.047619047619037</v>
      </c>
      <c r="F49" s="2">
        <f>'3 Data'!O49</f>
        <v>5644.2857142857147</v>
      </c>
      <c r="G49" s="14">
        <f>'4 Results'!$E$4*C49+'4 Results'!$E$5*D49+'4 Results'!$E$6*E49</f>
        <v>5715.7561925757755</v>
      </c>
      <c r="H49" s="14">
        <f t="shared" si="23"/>
        <v>-71.470478290060782</v>
      </c>
      <c r="I49" s="14">
        <f t="shared" si="12"/>
        <v>5108.0292670100498</v>
      </c>
      <c r="J49" s="14">
        <f>'4 Results'!$E$4*C49</f>
        <v>1041.0132816562616</v>
      </c>
      <c r="K49" s="14">
        <f>'4 Results'!$E$5*D49</f>
        <v>4654.1960173372436</v>
      </c>
      <c r="L49" s="14">
        <f>'4 Results'!$E$6*E49</f>
        <v>20.546893582269949</v>
      </c>
      <c r="M49" s="14">
        <f>('4 Results'!$E$6-'4 Results'!$E$25)*E49</f>
        <v>13.162850564475203</v>
      </c>
      <c r="N49" s="10"/>
      <c r="O49" s="10">
        <f t="shared" si="13"/>
        <v>734693.87755102036</v>
      </c>
      <c r="P49" s="10">
        <f t="shared" si="14"/>
        <v>57361148.081632659</v>
      </c>
      <c r="Q49" s="10">
        <f t="shared" si="15"/>
        <v>170.2403628117911</v>
      </c>
      <c r="R49" s="10">
        <f t="shared" si="16"/>
        <v>6491755.1020408161</v>
      </c>
      <c r="S49" s="10">
        <f t="shared" si="17"/>
        <v>11183.673469387746</v>
      </c>
      <c r="T49" s="10">
        <f t="shared" si="18"/>
        <v>98818.938775510134</v>
      </c>
      <c r="U49" s="10">
        <f t="shared" si="19"/>
        <v>4837959.1836734693</v>
      </c>
      <c r="V49" s="10">
        <f t="shared" si="20"/>
        <v>42748207.346938781</v>
      </c>
      <c r="W49" s="10">
        <f t="shared" si="21"/>
        <v>73644.489795918314</v>
      </c>
      <c r="X49" s="11">
        <f t="shared" si="22"/>
        <v>31857961.224489801</v>
      </c>
      <c r="Z49" s="42">
        <v>513.97197877999997</v>
      </c>
      <c r="AA49" s="2">
        <v>2.3822797130372206E-2</v>
      </c>
      <c r="AE49" s="11"/>
    </row>
    <row r="50" spans="1:35" x14ac:dyDescent="0.2">
      <c r="A50" s="2">
        <v>41</v>
      </c>
      <c r="B50" s="2">
        <v>560</v>
      </c>
      <c r="C50" s="10">
        <f>'3 Data'!B50</f>
        <v>763.57142857142867</v>
      </c>
      <c r="D50" s="2">
        <f>'3 Data'!J50</f>
        <v>7680.9285714285716</v>
      </c>
      <c r="E50" s="2">
        <f>'3 Data'!F50</f>
        <v>40.928571428571331</v>
      </c>
      <c r="F50" s="2">
        <f>'3 Data'!O50</f>
        <v>5597.8571428571431</v>
      </c>
      <c r="G50" s="14">
        <f>'4 Results'!$E$4*C50+'4 Results'!$E$5*D50+'4 Results'!$E$6*E50</f>
        <v>5711.9033866871841</v>
      </c>
      <c r="H50" s="14">
        <f t="shared" si="23"/>
        <v>-114.04624383004102</v>
      </c>
      <c r="I50" s="14">
        <f t="shared" si="12"/>
        <v>13006.545731741169</v>
      </c>
      <c r="J50" s="14">
        <f>'4 Results'!$E$4*C50</f>
        <v>927.36933174211981</v>
      </c>
      <c r="K50" s="14">
        <f>'4 Results'!$E$5*D50</f>
        <v>4720.081299346667</v>
      </c>
      <c r="L50" s="14">
        <f>'4 Results'!$E$6*E50</f>
        <v>64.452755598397786</v>
      </c>
      <c r="M50" s="14">
        <f>('4 Results'!$E$6-'4 Results'!$E$25)*E50</f>
        <v>41.290036715935841</v>
      </c>
      <c r="N50" s="10"/>
      <c r="O50" s="10">
        <f t="shared" si="13"/>
        <v>583041.32653061242</v>
      </c>
      <c r="P50" s="10">
        <f t="shared" si="14"/>
        <v>58996663.719387755</v>
      </c>
      <c r="Q50" s="10">
        <f t="shared" si="15"/>
        <v>1675.1479591836655</v>
      </c>
      <c r="R50" s="10">
        <f t="shared" si="16"/>
        <v>5864937.602040817</v>
      </c>
      <c r="S50" s="10">
        <f t="shared" si="17"/>
        <v>31251.887755101969</v>
      </c>
      <c r="T50" s="10">
        <f t="shared" si="18"/>
        <v>314369.43367346865</v>
      </c>
      <c r="U50" s="10">
        <f t="shared" si="19"/>
        <v>4274363.775510205</v>
      </c>
      <c r="V50" s="10">
        <f t="shared" si="20"/>
        <v>42996740.867346942</v>
      </c>
      <c r="W50" s="10">
        <f t="shared" si="21"/>
        <v>229112.29591836681</v>
      </c>
      <c r="X50" s="11">
        <f t="shared" si="22"/>
        <v>31336004.591836739</v>
      </c>
      <c r="Z50" s="42">
        <v>514.96997682999995</v>
      </c>
      <c r="AA50" s="2">
        <v>2.4324956616662372E-2</v>
      </c>
      <c r="AE50" s="11"/>
    </row>
    <row r="51" spans="1:35" x14ac:dyDescent="0.2">
      <c r="A51" s="2">
        <v>42</v>
      </c>
      <c r="B51" s="2">
        <v>561</v>
      </c>
      <c r="C51" s="10">
        <f>'3 Data'!B51</f>
        <v>705.28571428571422</v>
      </c>
      <c r="D51" s="2">
        <f>'3 Data'!J51</f>
        <v>7439.9047619047633</v>
      </c>
      <c r="E51" s="2">
        <f>'3 Data'!F51</f>
        <v>32.738095238095411</v>
      </c>
      <c r="F51" s="2">
        <f>'3 Data'!O51</f>
        <v>5377.8571428571431</v>
      </c>
      <c r="G51" s="14">
        <f>'4 Results'!$E$4*C51+'4 Results'!$E$5*D51+'4 Results'!$E$6*E51</f>
        <v>5480.1025739480328</v>
      </c>
      <c r="H51" s="14">
        <f t="shared" si="23"/>
        <v>-102.24543109088972</v>
      </c>
      <c r="I51" s="14">
        <f t="shared" si="12"/>
        <v>10454.128178961879</v>
      </c>
      <c r="J51" s="14">
        <f>'4 Results'!$E$4*C51</f>
        <v>856.58042858949386</v>
      </c>
      <c r="K51" s="14">
        <f>'4 Results'!$E$5*D51</f>
        <v>4571.9674397460913</v>
      </c>
      <c r="L51" s="14">
        <f>'4 Results'!$E$6*E51</f>
        <v>51.554705612447719</v>
      </c>
      <c r="M51" s="14">
        <f>('4 Results'!$E$6-'4 Results'!$E$25)*E51</f>
        <v>33.0272254126889</v>
      </c>
      <c r="N51" s="10"/>
      <c r="O51" s="10">
        <f t="shared" si="13"/>
        <v>497427.93877551012</v>
      </c>
      <c r="P51" s="10">
        <f t="shared" si="14"/>
        <v>55352182.866213173</v>
      </c>
      <c r="Q51" s="10">
        <f t="shared" si="15"/>
        <v>1071.7828798186054</v>
      </c>
      <c r="R51" s="10">
        <f t="shared" si="16"/>
        <v>5247258.544217688</v>
      </c>
      <c r="S51" s="10">
        <f t="shared" si="17"/>
        <v>23089.710884353863</v>
      </c>
      <c r="T51" s="10">
        <f t="shared" si="18"/>
        <v>243568.3106575977</v>
      </c>
      <c r="U51" s="10">
        <f t="shared" si="19"/>
        <v>3792925.8163265307</v>
      </c>
      <c r="V51" s="10">
        <f t="shared" si="20"/>
        <v>40010744.965986401</v>
      </c>
      <c r="W51" s="10">
        <f t="shared" si="21"/>
        <v>176060.79931972883</v>
      </c>
      <c r="X51" s="11">
        <f t="shared" si="22"/>
        <v>28921347.448979594</v>
      </c>
      <c r="Z51" s="42">
        <v>515.96797488000004</v>
      </c>
      <c r="AA51" s="2">
        <v>2.4597505724528575E-2</v>
      </c>
      <c r="AE51" s="11"/>
    </row>
    <row r="52" spans="1:35" x14ac:dyDescent="0.2">
      <c r="A52" s="2">
        <v>43</v>
      </c>
      <c r="B52" s="2">
        <v>562</v>
      </c>
      <c r="C52" s="10">
        <f>'3 Data'!B52</f>
        <v>776.85714285714289</v>
      </c>
      <c r="D52" s="2">
        <f>'3 Data'!J52</f>
        <v>7151.4523809523798</v>
      </c>
      <c r="E52" s="2">
        <f>'3 Data'!F52</f>
        <v>-60.214285714285779</v>
      </c>
      <c r="F52" s="2">
        <f>'3 Data'!O52</f>
        <v>5209</v>
      </c>
      <c r="G52" s="14">
        <f>'4 Results'!$E$4*C52+'4 Results'!$E$5*D52+'4 Results'!$E$6*E52</f>
        <v>5243.3896661133467</v>
      </c>
      <c r="H52" s="14">
        <f t="shared" si="23"/>
        <v>-34.389666113346721</v>
      </c>
      <c r="I52" s="14">
        <f t="shared" si="12"/>
        <v>1182.6491353874678</v>
      </c>
      <c r="J52" s="14">
        <f>'4 Results'!$E$4*C52</f>
        <v>943.50503760779179</v>
      </c>
      <c r="K52" s="14">
        <f>'4 Results'!$E$5*D52</f>
        <v>4394.7077925011044</v>
      </c>
      <c r="L52" s="14">
        <f>'4 Results'!$E$6*E52</f>
        <v>-94.823163995548896</v>
      </c>
      <c r="M52" s="14">
        <f>('4 Results'!$E$6-'4 Results'!$E$25)*E52</f>
        <v>-60.746074959047178</v>
      </c>
      <c r="N52" s="10"/>
      <c r="O52" s="10">
        <f t="shared" si="13"/>
        <v>603507.02040816331</v>
      </c>
      <c r="P52" s="10">
        <f t="shared" si="14"/>
        <v>51143271.157029465</v>
      </c>
      <c r="Q52" s="10">
        <f t="shared" si="15"/>
        <v>3625.7602040816405</v>
      </c>
      <c r="R52" s="10">
        <f t="shared" si="16"/>
        <v>5555656.8639455773</v>
      </c>
      <c r="S52" s="10">
        <f t="shared" si="17"/>
        <v>-46777.897959183727</v>
      </c>
      <c r="T52" s="10">
        <f t="shared" si="18"/>
        <v>-430619.59693877591</v>
      </c>
      <c r="U52" s="10">
        <f t="shared" si="19"/>
        <v>4046648.8571428573</v>
      </c>
      <c r="V52" s="10">
        <f t="shared" si="20"/>
        <v>37251915.452380948</v>
      </c>
      <c r="W52" s="10">
        <f t="shared" si="21"/>
        <v>-313656.21428571461</v>
      </c>
      <c r="X52" s="11">
        <f t="shared" si="22"/>
        <v>27133681</v>
      </c>
      <c r="Z52" s="42">
        <v>516.96597293000002</v>
      </c>
      <c r="AA52" s="2">
        <v>2.4556864444730507E-2</v>
      </c>
      <c r="AE52" s="11"/>
    </row>
    <row r="53" spans="1:35" x14ac:dyDescent="0.2">
      <c r="A53" s="2">
        <v>44</v>
      </c>
      <c r="B53" s="2">
        <v>563</v>
      </c>
      <c r="C53" s="10">
        <f>'3 Data'!B53</f>
        <v>745.71428571428578</v>
      </c>
      <c r="D53" s="2">
        <f>'3 Data'!J53</f>
        <v>6678.1190476190477</v>
      </c>
      <c r="E53" s="2">
        <f>'3 Data'!F53</f>
        <v>-29.880952380952522</v>
      </c>
      <c r="F53" s="2">
        <f>'3 Data'!O53</f>
        <v>5046.1428571428569</v>
      </c>
      <c r="G53" s="14">
        <f>'4 Results'!$E$4*C53+'4 Results'!$E$5*D53+'4 Results'!$E$6*E53</f>
        <v>4962.4613420280684</v>
      </c>
      <c r="H53" s="14">
        <f t="shared" si="23"/>
        <v>83.681515114788454</v>
      </c>
      <c r="I53" s="14">
        <f t="shared" ref="I53:I84" si="24">H53*H53</f>
        <v>7002.5959719065686</v>
      </c>
      <c r="J53" s="14">
        <f>'4 Results'!$E$4*C53</f>
        <v>905.68155504094761</v>
      </c>
      <c r="K53" s="14">
        <f>'4 Results'!$E$5*D53</f>
        <v>4103.835172837028</v>
      </c>
      <c r="L53" s="14">
        <f>'4 Results'!$E$6*E53</f>
        <v>-47.055385849906806</v>
      </c>
      <c r="M53" s="14">
        <f>('4 Results'!$E$6-'4 Results'!$E$25)*E53</f>
        <v>-30.144849376672394</v>
      </c>
      <c r="N53" s="10"/>
      <c r="O53" s="10">
        <f t="shared" si="13"/>
        <v>556089.79591836745</v>
      </c>
      <c r="P53" s="10">
        <f t="shared" si="14"/>
        <v>44597274.014172338</v>
      </c>
      <c r="Q53" s="10">
        <f t="shared" si="15"/>
        <v>892.87131519275215</v>
      </c>
      <c r="R53" s="10">
        <f t="shared" si="16"/>
        <v>4979968.775510205</v>
      </c>
      <c r="S53" s="10">
        <f t="shared" si="17"/>
        <v>-22282.653061224595</v>
      </c>
      <c r="T53" s="10">
        <f t="shared" si="18"/>
        <v>-199548.55725623676</v>
      </c>
      <c r="U53" s="10">
        <f t="shared" si="19"/>
        <v>3762980.8163265307</v>
      </c>
      <c r="V53" s="10">
        <f t="shared" si="20"/>
        <v>33698742.731292516</v>
      </c>
      <c r="W53" s="10">
        <f t="shared" si="21"/>
        <v>-150783.5544217694</v>
      </c>
      <c r="X53" s="11">
        <f t="shared" si="22"/>
        <v>25463557.734693874</v>
      </c>
      <c r="Z53" s="42">
        <v>517.96397098</v>
      </c>
      <c r="AA53" s="2">
        <v>2.428194918862648E-2</v>
      </c>
      <c r="AE53" s="11"/>
    </row>
    <row r="54" spans="1:35" x14ac:dyDescent="0.2">
      <c r="A54" s="2">
        <v>45</v>
      </c>
      <c r="B54" s="2">
        <v>564</v>
      </c>
      <c r="C54" s="10">
        <f>'3 Data'!B54</f>
        <v>768.42857142857133</v>
      </c>
      <c r="D54" s="2">
        <f>'3 Data'!J54</f>
        <v>6762.7380952380954</v>
      </c>
      <c r="E54" s="2">
        <f>'3 Data'!F54</f>
        <v>-59.595238095238074</v>
      </c>
      <c r="F54" s="2">
        <f>'3 Data'!O54</f>
        <v>4918.7142857142853</v>
      </c>
      <c r="G54" s="14">
        <f>'4 Results'!$E$4*C54+'4 Results'!$E$5*D54+'4 Results'!$E$6*E54</f>
        <v>4995.2553333652641</v>
      </c>
      <c r="H54" s="14">
        <f t="shared" si="23"/>
        <v>-76.541047650978726</v>
      </c>
      <c r="I54" s="14">
        <f t="shared" si="24"/>
        <v>5858.531975509396</v>
      </c>
      <c r="J54" s="14">
        <f>'4 Results'!$E$4*C54</f>
        <v>933.26840700483842</v>
      </c>
      <c r="K54" s="14">
        <f>'4 Results'!$E$5*D54</f>
        <v>4155.8352377407573</v>
      </c>
      <c r="L54" s="14">
        <f>'4 Results'!$E$6*E54</f>
        <v>-93.84831138033158</v>
      </c>
      <c r="M54" s="14">
        <f>('4 Results'!$E$6-'4 Results'!$E$25)*E54</f>
        <v>-60.121560151243521</v>
      </c>
      <c r="N54" s="10"/>
      <c r="O54" s="10">
        <f t="shared" si="13"/>
        <v>590482.46938775491</v>
      </c>
      <c r="P54" s="10">
        <f t="shared" si="14"/>
        <v>45734626.544784583</v>
      </c>
      <c r="Q54" s="10">
        <f t="shared" si="15"/>
        <v>3551.5924036281153</v>
      </c>
      <c r="R54" s="10">
        <f t="shared" si="16"/>
        <v>5196681.173469387</v>
      </c>
      <c r="S54" s="10">
        <f t="shared" si="17"/>
        <v>-45794.683673469364</v>
      </c>
      <c r="T54" s="10">
        <f t="shared" si="18"/>
        <v>-403026.98696145113</v>
      </c>
      <c r="U54" s="10">
        <f t="shared" si="19"/>
        <v>3779680.5918367337</v>
      </c>
      <c r="V54" s="10">
        <f t="shared" si="20"/>
        <v>33263976.479591835</v>
      </c>
      <c r="W54" s="10">
        <f t="shared" si="21"/>
        <v>-293131.94897959172</v>
      </c>
      <c r="X54" s="11">
        <f t="shared" si="22"/>
        <v>24193750.224489793</v>
      </c>
      <c r="Z54" s="42">
        <v>518.96196902999998</v>
      </c>
      <c r="AA54" s="2">
        <v>2.3762969176720026E-2</v>
      </c>
      <c r="AE54" s="11"/>
    </row>
    <row r="55" spans="1:35" x14ac:dyDescent="0.2">
      <c r="A55" s="2">
        <v>46</v>
      </c>
      <c r="B55" s="2">
        <v>565</v>
      </c>
      <c r="C55" s="10">
        <f>'3 Data'!B55</f>
        <v>755.99999999999989</v>
      </c>
      <c r="D55" s="2">
        <f>'3 Data'!J55</f>
        <v>6254.4047619047615</v>
      </c>
      <c r="E55" s="2">
        <f>'3 Data'!F55</f>
        <v>6.9047619047619264</v>
      </c>
      <c r="F55" s="2">
        <f>'3 Data'!O55</f>
        <v>4795.5714285714284</v>
      </c>
      <c r="G55" s="14">
        <f>'4 Results'!$E$4*C55+'4 Results'!$E$5*D55+'4 Results'!$E$6*E55</f>
        <v>4772.5015019250068</v>
      </c>
      <c r="H55" s="14">
        <f t="shared" si="23"/>
        <v>23.069926646421663</v>
      </c>
      <c r="I55" s="14">
        <f t="shared" si="24"/>
        <v>532.22151547127635</v>
      </c>
      <c r="J55" s="14">
        <f>'4 Results'!$E$4*C55</f>
        <v>918.17371442082253</v>
      </c>
      <c r="K55" s="14">
        <f>'4 Results'!$E$5*D55</f>
        <v>3843.4544314113778</v>
      </c>
      <c r="L55" s="14">
        <f>'4 Results'!$E$6*E55</f>
        <v>10.873356092807132</v>
      </c>
      <c r="M55" s="14">
        <f>('4 Results'!$E$6-'4 Results'!$E$25)*E55</f>
        <v>6.9657420870398248</v>
      </c>
      <c r="N55" s="10"/>
      <c r="O55" s="10">
        <f t="shared" si="13"/>
        <v>571535.99999999988</v>
      </c>
      <c r="P55" s="10">
        <f t="shared" si="14"/>
        <v>39117578.925736956</v>
      </c>
      <c r="Q55" s="10">
        <f t="shared" si="15"/>
        <v>47.675736961451548</v>
      </c>
      <c r="R55" s="10">
        <f t="shared" si="16"/>
        <v>4728329.9999999991</v>
      </c>
      <c r="S55" s="10">
        <f t="shared" si="17"/>
        <v>5220.0000000000155</v>
      </c>
      <c r="T55" s="10">
        <f t="shared" si="18"/>
        <v>43185.175736961581</v>
      </c>
      <c r="U55" s="10">
        <f t="shared" si="19"/>
        <v>3625451.9999999995</v>
      </c>
      <c r="V55" s="10">
        <f t="shared" si="20"/>
        <v>29993444.778911561</v>
      </c>
      <c r="W55" s="10">
        <f t="shared" si="21"/>
        <v>33112.278911564732</v>
      </c>
      <c r="X55" s="11">
        <f t="shared" si="22"/>
        <v>22997505.326530609</v>
      </c>
      <c r="Z55" s="42">
        <v>519.95996707999996</v>
      </c>
      <c r="AA55" s="2">
        <v>2.3077155596427736E-2</v>
      </c>
      <c r="AE55" s="11"/>
    </row>
    <row r="56" spans="1:35" x14ac:dyDescent="0.2">
      <c r="A56" s="2">
        <v>47</v>
      </c>
      <c r="B56" s="2">
        <v>566</v>
      </c>
      <c r="C56" s="10">
        <f>'3 Data'!B56</f>
        <v>779.42857142857144</v>
      </c>
      <c r="D56" s="2">
        <f>'3 Data'!J56</f>
        <v>6084.833333333333</v>
      </c>
      <c r="E56" s="2">
        <f>'3 Data'!F56</f>
        <v>-50.333333333333258</v>
      </c>
      <c r="F56" s="2">
        <f>'3 Data'!O56</f>
        <v>4866.7142857142862</v>
      </c>
      <c r="G56" s="14">
        <f>'4 Results'!$E$4*C56+'4 Results'!$E$5*D56+'4 Results'!$E$6*E56</f>
        <v>4606.6145227002498</v>
      </c>
      <c r="H56" s="14">
        <f t="shared" si="23"/>
        <v>260.0997630140364</v>
      </c>
      <c r="I56" s="14">
        <f t="shared" si="24"/>
        <v>67651.886719957896</v>
      </c>
      <c r="J56" s="14">
        <f>'4 Results'!$E$4*C56</f>
        <v>946.62807745276052</v>
      </c>
      <c r="K56" s="14">
        <f>'4 Results'!$E$5*D56</f>
        <v>3739.2494617309171</v>
      </c>
      <c r="L56" s="14">
        <f>'4 Results'!$E$6*E56</f>
        <v>-79.263016483428174</v>
      </c>
      <c r="M56" s="14">
        <f>('4 Results'!$E$6-'4 Results'!$E$25)*E56</f>
        <v>-50.777857834490078</v>
      </c>
      <c r="N56" s="10"/>
      <c r="O56" s="10">
        <f t="shared" si="13"/>
        <v>607508.89795918367</v>
      </c>
      <c r="P56" s="10">
        <f t="shared" si="14"/>
        <v>37025196.69444444</v>
      </c>
      <c r="Q56" s="10">
        <f t="shared" si="15"/>
        <v>2533.4444444444366</v>
      </c>
      <c r="R56" s="10">
        <f t="shared" si="16"/>
        <v>4742692.9523809524</v>
      </c>
      <c r="S56" s="10">
        <f t="shared" si="17"/>
        <v>-39231.238095238034</v>
      </c>
      <c r="T56" s="10">
        <f t="shared" si="18"/>
        <v>-306269.94444444397</v>
      </c>
      <c r="U56" s="10">
        <f t="shared" si="19"/>
        <v>3793256.1632653065</v>
      </c>
      <c r="V56" s="10">
        <f t="shared" si="20"/>
        <v>29613145.30952381</v>
      </c>
      <c r="W56" s="10">
        <f t="shared" si="21"/>
        <v>-244957.95238095205</v>
      </c>
      <c r="X56" s="11">
        <f t="shared" si="22"/>
        <v>23684907.938775517</v>
      </c>
      <c r="Z56" s="42">
        <v>520.95796513000005</v>
      </c>
      <c r="AA56" s="2">
        <v>2.2251297297437557E-2</v>
      </c>
      <c r="AC56" s="10"/>
      <c r="AD56" s="10"/>
      <c r="AE56" s="11"/>
      <c r="AI56" s="41"/>
    </row>
    <row r="57" spans="1:35" x14ac:dyDescent="0.2">
      <c r="A57" s="2">
        <v>48</v>
      </c>
      <c r="B57" s="2">
        <v>567</v>
      </c>
      <c r="C57" s="10">
        <f>'3 Data'!B57</f>
        <v>749</v>
      </c>
      <c r="D57" s="2">
        <f>'3 Data'!J57</f>
        <v>5856.4761904761899</v>
      </c>
      <c r="E57" s="2">
        <f>'3 Data'!F57</f>
        <v>-95.523809523809405</v>
      </c>
      <c r="F57" s="2">
        <f>'3 Data'!O57</f>
        <v>4375.2857142857138</v>
      </c>
      <c r="G57" s="14">
        <f>'4 Results'!$E$4*C57+'4 Results'!$E$5*D57+'4 Results'!$E$6*E57</f>
        <v>4358.1643658641306</v>
      </c>
      <c r="H57" s="14">
        <f t="shared" si="23"/>
        <v>17.121348421583207</v>
      </c>
      <c r="I57" s="14">
        <f t="shared" si="24"/>
        <v>293.14057177324975</v>
      </c>
      <c r="J57" s="14">
        <f>'4 Results'!$E$4*C57</f>
        <v>909.6721059539633</v>
      </c>
      <c r="K57" s="14">
        <f>'4 Results'!$E$5*D57</f>
        <v>3598.9195173044495</v>
      </c>
      <c r="L57" s="14">
        <f>'4 Results'!$E$6*E57</f>
        <v>-150.42725739428283</v>
      </c>
      <c r="M57" s="14">
        <f>('4 Results'!$E$6-'4 Results'!$E$25)*E57</f>
        <v>-96.367438804150538</v>
      </c>
      <c r="N57" s="10"/>
      <c r="O57" s="10">
        <f t="shared" si="13"/>
        <v>561001</v>
      </c>
      <c r="P57" s="10">
        <f t="shared" si="14"/>
        <v>34298313.369614504</v>
      </c>
      <c r="Q57" s="10">
        <f t="shared" si="15"/>
        <v>9124.7981859410211</v>
      </c>
      <c r="R57" s="10">
        <f t="shared" si="16"/>
        <v>4386500.666666666</v>
      </c>
      <c r="S57" s="10">
        <f t="shared" si="17"/>
        <v>-71547.333333333241</v>
      </c>
      <c r="T57" s="10">
        <f t="shared" si="18"/>
        <v>-559432.91609977244</v>
      </c>
      <c r="U57" s="10">
        <f t="shared" si="19"/>
        <v>3277088.9999999995</v>
      </c>
      <c r="V57" s="10">
        <f t="shared" si="20"/>
        <v>25623756.612244893</v>
      </c>
      <c r="W57" s="10">
        <f t="shared" si="21"/>
        <v>-417943.95918367291</v>
      </c>
      <c r="X57" s="11">
        <f t="shared" si="22"/>
        <v>19143125.081632648</v>
      </c>
      <c r="Z57" s="42">
        <v>521.95596318000003</v>
      </c>
      <c r="AA57" s="2">
        <v>2.1332819238198235E-2</v>
      </c>
      <c r="AC57" s="10"/>
      <c r="AD57" s="10"/>
      <c r="AE57" s="11"/>
    </row>
    <row r="58" spans="1:35" x14ac:dyDescent="0.2">
      <c r="A58" s="2">
        <v>49</v>
      </c>
      <c r="B58" s="2">
        <v>568</v>
      </c>
      <c r="C58" s="10">
        <f>'3 Data'!B58</f>
        <v>577.57142857142867</v>
      </c>
      <c r="D58" s="2">
        <f>'3 Data'!J58</f>
        <v>5811.9047619047615</v>
      </c>
      <c r="E58" s="2">
        <f>'3 Data'!F58</f>
        <v>79.071428571428442</v>
      </c>
      <c r="F58" s="2">
        <f>'3 Data'!O58</f>
        <v>4103.7142857142853</v>
      </c>
      <c r="G58" s="14">
        <f>'4 Results'!$E$4*C58+'4 Results'!$E$5*D58+'4 Results'!$E$6*E58</f>
        <v>4397.5176240510955</v>
      </c>
      <c r="H58" s="14">
        <f t="shared" si="23"/>
        <v>-293.80333833681016</v>
      </c>
      <c r="I58" s="14">
        <f t="shared" si="24"/>
        <v>86320.401617854135</v>
      </c>
      <c r="J58" s="14">
        <f>'4 Results'!$E$4*C58</f>
        <v>701.46944962271107</v>
      </c>
      <c r="K58" s="14">
        <f>'4 Results'!$E$5*D58</f>
        <v>3571.529500000066</v>
      </c>
      <c r="L58" s="14">
        <f>'4 Results'!$E$6*E58</f>
        <v>124.51867442831832</v>
      </c>
      <c r="M58" s="14">
        <f>('4 Results'!$E$6-'4 Results'!$E$25)*E58</f>
        <v>79.769756796755686</v>
      </c>
      <c r="N58" s="14"/>
      <c r="O58" s="10">
        <f t="shared" si="13"/>
        <v>333588.75510204094</v>
      </c>
      <c r="P58" s="10">
        <f t="shared" si="14"/>
        <v>33778236.96145124</v>
      </c>
      <c r="Q58" s="10">
        <f t="shared" si="15"/>
        <v>6252.2908163265101</v>
      </c>
      <c r="R58" s="10">
        <f t="shared" si="16"/>
        <v>3356790.1360544222</v>
      </c>
      <c r="S58" s="10">
        <f t="shared" si="17"/>
        <v>45669.397959183603</v>
      </c>
      <c r="T58" s="10">
        <f t="shared" si="18"/>
        <v>459555.61224489717</v>
      </c>
      <c r="U58" s="10">
        <f t="shared" si="19"/>
        <v>2370188.1224489799</v>
      </c>
      <c r="V58" s="10">
        <f t="shared" si="20"/>
        <v>23850396.598639451</v>
      </c>
      <c r="W58" s="10">
        <f t="shared" si="21"/>
        <v>324486.55102040758</v>
      </c>
      <c r="X58" s="11">
        <f t="shared" ref="X58:X89" si="25">F58*F58</f>
        <v>16840470.938775506</v>
      </c>
      <c r="Z58" s="42">
        <v>522.95396123</v>
      </c>
      <c r="AA58" s="2">
        <v>2.0359086337828756E-2</v>
      </c>
      <c r="AC58" s="10"/>
      <c r="AD58" s="10"/>
      <c r="AE58" s="11"/>
    </row>
    <row r="59" spans="1:35" x14ac:dyDescent="0.2">
      <c r="A59" s="2">
        <v>50</v>
      </c>
      <c r="B59" s="2">
        <v>569</v>
      </c>
      <c r="C59" s="10">
        <f>'3 Data'!B59</f>
        <v>696</v>
      </c>
      <c r="D59" s="2">
        <f>'3 Data'!J59</f>
        <v>5373.6190476190477</v>
      </c>
      <c r="E59" s="2">
        <f>'3 Data'!F59</f>
        <v>60.619047619047478</v>
      </c>
      <c r="F59" s="2">
        <f>'3 Data'!O59</f>
        <v>4006.7142857142858</v>
      </c>
      <c r="G59" s="14">
        <f>'4 Results'!$E$4*C59+'4 Results'!$E$5*D59+'4 Results'!$E$6*E59</f>
        <v>4242.957682173751</v>
      </c>
      <c r="H59" s="14">
        <f t="shared" si="23"/>
        <v>-236.2433964594652</v>
      </c>
      <c r="I59" s="14">
        <f t="shared" si="24"/>
        <v>55810.942370704055</v>
      </c>
      <c r="J59" s="14">
        <f>'4 Results'!$E$4*C59</f>
        <v>845.3027847048844</v>
      </c>
      <c r="K59" s="14">
        <f>'4 Results'!$E$5*D59</f>
        <v>3302.1943298402907</v>
      </c>
      <c r="L59" s="14">
        <f>'4 Results'!$E$6*E59</f>
        <v>95.460567628575205</v>
      </c>
      <c r="M59" s="14">
        <f>('4 Results'!$E$6-'4 Results'!$E$25)*E59</f>
        <v>61.154411564149299</v>
      </c>
      <c r="N59" s="14"/>
      <c r="O59" s="10">
        <f t="shared" si="13"/>
        <v>484416</v>
      </c>
      <c r="P59" s="10">
        <f t="shared" si="14"/>
        <v>28875781.668934241</v>
      </c>
      <c r="Q59" s="10">
        <f t="shared" si="15"/>
        <v>3674.6689342403456</v>
      </c>
      <c r="R59" s="10">
        <f t="shared" si="16"/>
        <v>3740038.8571428573</v>
      </c>
      <c r="S59" s="10">
        <f t="shared" si="17"/>
        <v>42190.857142857043</v>
      </c>
      <c r="T59" s="10">
        <f t="shared" si="18"/>
        <v>325743.6689342396</v>
      </c>
      <c r="U59" s="10">
        <f t="shared" si="19"/>
        <v>2788673.1428571427</v>
      </c>
      <c r="V59" s="10">
        <f t="shared" si="20"/>
        <v>21530556.204081632</v>
      </c>
      <c r="W59" s="10">
        <f t="shared" si="21"/>
        <v>242883.20408163208</v>
      </c>
      <c r="X59" s="11">
        <f t="shared" si="25"/>
        <v>16053759.367346939</v>
      </c>
      <c r="Z59" s="42">
        <v>523.95195927999998</v>
      </c>
      <c r="AA59" s="2">
        <v>1.934265849138975E-2</v>
      </c>
      <c r="AC59" s="10"/>
      <c r="AD59" s="10"/>
      <c r="AE59" s="11"/>
    </row>
    <row r="60" spans="1:35" x14ac:dyDescent="0.2">
      <c r="A60" s="2">
        <v>51</v>
      </c>
      <c r="B60" s="2">
        <v>570</v>
      </c>
      <c r="C60" s="10">
        <f>'3 Data'!B60</f>
        <v>604.57142857142867</v>
      </c>
      <c r="D60" s="2">
        <f>'3 Data'!J60</f>
        <v>5332.1428571428569</v>
      </c>
      <c r="E60" s="2">
        <f>'3 Data'!F60</f>
        <v>146.30952380952385</v>
      </c>
      <c r="F60" s="2">
        <f>'3 Data'!O60</f>
        <v>3748.0000000000005</v>
      </c>
      <c r="G60" s="14">
        <f>'4 Results'!$E$4*C60+'4 Results'!$E$5*D60+'4 Results'!$E$6*E60</f>
        <v>4241.3704312392638</v>
      </c>
      <c r="H60" s="14">
        <f t="shared" si="23"/>
        <v>-493.37043123926333</v>
      </c>
      <c r="I60" s="14">
        <f t="shared" si="24"/>
        <v>243414.38242121667</v>
      </c>
      <c r="J60" s="14">
        <f>'4 Results'!$E$4*C60</f>
        <v>734.26136799488324</v>
      </c>
      <c r="K60" s="14">
        <f>'4 Results'!$E$5*D60</f>
        <v>3276.7063970709332</v>
      </c>
      <c r="L60" s="14">
        <f>'4 Results'!$E$6*E60</f>
        <v>230.40266617344702</v>
      </c>
      <c r="M60" s="14">
        <f>('4 Results'!$E$6-'4 Results'!$E$25)*E60</f>
        <v>147.60167284434345</v>
      </c>
      <c r="N60" s="14"/>
      <c r="O60" s="10">
        <f t="shared" si="13"/>
        <v>365506.6122448981</v>
      </c>
      <c r="P60" s="10">
        <f t="shared" si="14"/>
        <v>28431747.44897959</v>
      </c>
      <c r="Q60" s="10">
        <f t="shared" si="15"/>
        <v>21406.476757369626</v>
      </c>
      <c r="R60" s="10">
        <f t="shared" si="16"/>
        <v>3223661.2244897964</v>
      </c>
      <c r="S60" s="10">
        <f t="shared" si="17"/>
        <v>88454.557823129289</v>
      </c>
      <c r="T60" s="10">
        <f t="shared" si="18"/>
        <v>780143.28231292532</v>
      </c>
      <c r="U60" s="10">
        <f t="shared" si="19"/>
        <v>2265933.714285715</v>
      </c>
      <c r="V60" s="10">
        <f t="shared" si="20"/>
        <v>19984871.428571429</v>
      </c>
      <c r="W60" s="10">
        <f t="shared" si="21"/>
        <v>548368.0952380955</v>
      </c>
      <c r="X60" s="11">
        <f t="shared" si="25"/>
        <v>14047504.000000004</v>
      </c>
      <c r="Z60" s="42">
        <v>524.94995732999996</v>
      </c>
      <c r="AA60" s="2">
        <v>1.8370978993742147E-2</v>
      </c>
      <c r="AC60" s="10"/>
      <c r="AD60" s="10"/>
      <c r="AE60" s="11"/>
    </row>
    <row r="61" spans="1:35" x14ac:dyDescent="0.2">
      <c r="A61" s="2">
        <v>52</v>
      </c>
      <c r="B61" s="2">
        <v>571</v>
      </c>
      <c r="C61" s="10">
        <f>'3 Data'!B61</f>
        <v>694.28571428571433</v>
      </c>
      <c r="D61" s="2">
        <f>'3 Data'!J61</f>
        <v>4905.4523809523807</v>
      </c>
      <c r="E61" s="2">
        <f>'3 Data'!F61</f>
        <v>61.285714285714221</v>
      </c>
      <c r="F61" s="2">
        <f>'3 Data'!O61</f>
        <v>3798.8571428571431</v>
      </c>
      <c r="G61" s="14">
        <f>'4 Results'!$E$4*C61+'4 Results'!$E$5*D61+'4 Results'!$E$6*E61</f>
        <v>3954.2278952558308</v>
      </c>
      <c r="H61" s="14">
        <f t="shared" si="23"/>
        <v>-155.37075239868773</v>
      </c>
      <c r="I61" s="14">
        <f t="shared" si="24"/>
        <v>24140.070700934328</v>
      </c>
      <c r="J61" s="14">
        <f>'4 Results'!$E$4*C61</f>
        <v>843.22075814157199</v>
      </c>
      <c r="K61" s="14">
        <f>'4 Results'!$E$5*D61</f>
        <v>3014.4967282077573</v>
      </c>
      <c r="L61" s="14">
        <f>'4 Results'!$E$6*E61</f>
        <v>96.510408906501524</v>
      </c>
      <c r="M61" s="14">
        <f>('4 Results'!$E$6-'4 Results'!$E$25)*E61</f>
        <v>61.826965972553225</v>
      </c>
      <c r="N61" s="14"/>
      <c r="O61" s="10">
        <f t="shared" si="13"/>
        <v>482032.65306122456</v>
      </c>
      <c r="P61" s="10">
        <f t="shared" si="14"/>
        <v>24063463.061791383</v>
      </c>
      <c r="Q61" s="10">
        <f t="shared" si="15"/>
        <v>3755.9387755101961</v>
      </c>
      <c r="R61" s="10">
        <f t="shared" si="16"/>
        <v>3405785.5102040819</v>
      </c>
      <c r="S61" s="10">
        <f t="shared" si="17"/>
        <v>42549.795918367308</v>
      </c>
      <c r="T61" s="10">
        <f t="shared" si="18"/>
        <v>300634.15306122415</v>
      </c>
      <c r="U61" s="10">
        <f t="shared" si="19"/>
        <v>2637492.2448979598</v>
      </c>
      <c r="V61" s="10">
        <f t="shared" si="20"/>
        <v>18635112.816326533</v>
      </c>
      <c r="W61" s="10">
        <f t="shared" si="21"/>
        <v>232815.67346938752</v>
      </c>
      <c r="X61" s="11">
        <f t="shared" si="25"/>
        <v>14431315.591836737</v>
      </c>
      <c r="Z61" s="42">
        <v>525.94795538000005</v>
      </c>
      <c r="AA61" s="2">
        <v>1.7421597724282804E-2</v>
      </c>
      <c r="AC61" s="10"/>
      <c r="AD61" s="10"/>
      <c r="AE61" s="11"/>
    </row>
    <row r="62" spans="1:35" x14ac:dyDescent="0.2">
      <c r="A62" s="2">
        <v>53</v>
      </c>
      <c r="B62" s="2">
        <v>572</v>
      </c>
      <c r="C62" s="10">
        <f>'3 Data'!B62</f>
        <v>734.42857142857156</v>
      </c>
      <c r="D62" s="2">
        <f>'3 Data'!J62</f>
        <v>4806.4523809523807</v>
      </c>
      <c r="E62" s="2">
        <f>'3 Data'!F62</f>
        <v>-1.0476190476190368</v>
      </c>
      <c r="F62" s="2">
        <f>'3 Data'!O62</f>
        <v>3773.7142857142858</v>
      </c>
      <c r="G62" s="14">
        <f>'4 Results'!$E$4*C62+'4 Results'!$E$5*D62+'4 Results'!$E$6*E62</f>
        <v>3843.9844155121132</v>
      </c>
      <c r="H62" s="14">
        <f t="shared" si="23"/>
        <v>-70.270129797827394</v>
      </c>
      <c r="I62" s="14">
        <f t="shared" si="24"/>
        <v>4937.8911418035095</v>
      </c>
      <c r="J62" s="14">
        <f>'4 Results'!$E$4*C62</f>
        <v>891.97488016580701</v>
      </c>
      <c r="K62" s="14">
        <f>'4 Results'!$E$5*D62</f>
        <v>2953.6592859259044</v>
      </c>
      <c r="L62" s="14">
        <f>'4 Results'!$E$6*E62</f>
        <v>-1.6497505795983014</v>
      </c>
      <c r="M62" s="14">
        <f>('4 Results'!$E$6-'4 Results'!$E$25)*E62</f>
        <v>-1.0568712132060283</v>
      </c>
      <c r="N62" s="14"/>
      <c r="O62" s="10">
        <f t="shared" si="13"/>
        <v>539385.32653061242</v>
      </c>
      <c r="P62" s="10">
        <f t="shared" si="14"/>
        <v>23101984.490362808</v>
      </c>
      <c r="Q62" s="10">
        <f t="shared" si="15"/>
        <v>1.0975056689342177</v>
      </c>
      <c r="R62" s="10">
        <f t="shared" si="16"/>
        <v>3529995.9557823134</v>
      </c>
      <c r="S62" s="10">
        <f t="shared" si="17"/>
        <v>-769.40136054420987</v>
      </c>
      <c r="T62" s="10">
        <f t="shared" si="18"/>
        <v>-5035.3310657595848</v>
      </c>
      <c r="U62" s="10">
        <f t="shared" si="19"/>
        <v>2771523.5918367351</v>
      </c>
      <c r="V62" s="10">
        <f t="shared" si="20"/>
        <v>18138178.013605442</v>
      </c>
      <c r="W62" s="10">
        <f t="shared" si="21"/>
        <v>-3953.4149659863538</v>
      </c>
      <c r="X62" s="11">
        <f t="shared" si="25"/>
        <v>14240919.510204082</v>
      </c>
      <c r="Z62" s="42">
        <v>526.94595343000003</v>
      </c>
      <c r="AA62" s="2">
        <v>1.6563420690213465E-2</v>
      </c>
      <c r="AC62" s="10"/>
      <c r="AD62" s="10"/>
      <c r="AE62" s="11"/>
    </row>
    <row r="63" spans="1:35" x14ac:dyDescent="0.2">
      <c r="A63" s="2">
        <v>54</v>
      </c>
      <c r="B63" s="2">
        <v>573</v>
      </c>
      <c r="C63" s="10">
        <f>'3 Data'!B63</f>
        <v>710.42857142857156</v>
      </c>
      <c r="D63" s="2">
        <f>'3 Data'!J63</f>
        <v>4459.7857142857138</v>
      </c>
      <c r="E63" s="2">
        <f>'3 Data'!F63</f>
        <v>-111.38095238095252</v>
      </c>
      <c r="F63" s="2">
        <f>'3 Data'!O63</f>
        <v>3597.5714285714284</v>
      </c>
      <c r="G63" s="14">
        <f>'4 Results'!$E$4*C63+'4 Results'!$E$5*D63+'4 Results'!$E$6*E63</f>
        <v>3428.0538442059647</v>
      </c>
      <c r="H63" s="14">
        <f t="shared" si="23"/>
        <v>169.51758436546379</v>
      </c>
      <c r="I63" s="14">
        <f t="shared" si="24"/>
        <v>28736.211409102132</v>
      </c>
      <c r="J63" s="14">
        <f>'4 Results'!$E$4*C63</f>
        <v>862.82650827943166</v>
      </c>
      <c r="K63" s="14">
        <f>'4 Results'!$E$5*D63</f>
        <v>2740.6258180029181</v>
      </c>
      <c r="L63" s="14">
        <f>'4 Results'!$E$6*E63</f>
        <v>-175.39848207638508</v>
      </c>
      <c r="M63" s="14">
        <f>('4 Results'!$E$6-'4 Results'!$E$25)*E63</f>
        <v>-112.36462580404221</v>
      </c>
      <c r="N63" s="14"/>
      <c r="O63" s="10">
        <f t="shared" si="13"/>
        <v>504708.755102041</v>
      </c>
      <c r="P63" s="10">
        <f t="shared" si="14"/>
        <v>19889688.617346935</v>
      </c>
      <c r="Q63" s="10">
        <f t="shared" si="15"/>
        <v>12405.716553288014</v>
      </c>
      <c r="R63" s="10">
        <f t="shared" si="16"/>
        <v>3168359.1938775512</v>
      </c>
      <c r="S63" s="10">
        <f t="shared" si="17"/>
        <v>-79128.210884353859</v>
      </c>
      <c r="T63" s="10">
        <f t="shared" si="18"/>
        <v>-496735.1802721094</v>
      </c>
      <c r="U63" s="10">
        <f t="shared" si="19"/>
        <v>2555817.5306122452</v>
      </c>
      <c r="V63" s="10">
        <f t="shared" si="20"/>
        <v>16044397.663265303</v>
      </c>
      <c r="W63" s="10">
        <f t="shared" si="21"/>
        <v>-400700.93197278964</v>
      </c>
      <c r="X63" s="11">
        <f t="shared" si="25"/>
        <v>12942520.183673469</v>
      </c>
      <c r="Z63" s="42">
        <v>527.94395148000001</v>
      </c>
      <c r="AA63" s="2">
        <v>1.5734180874256983E-2</v>
      </c>
      <c r="AC63" s="10"/>
      <c r="AD63" s="10"/>
      <c r="AE63" s="11"/>
    </row>
    <row r="64" spans="1:35" x14ac:dyDescent="0.2">
      <c r="A64" s="2">
        <v>55</v>
      </c>
      <c r="B64" s="2">
        <v>574</v>
      </c>
      <c r="C64" s="10">
        <f>'3 Data'!B64</f>
        <v>705.28571428571422</v>
      </c>
      <c r="D64" s="2">
        <f>'3 Data'!J64</f>
        <v>4064.7380952380959</v>
      </c>
      <c r="E64" s="2">
        <f>'3 Data'!F64</f>
        <v>9.0714285714286689</v>
      </c>
      <c r="F64" s="2">
        <f>'3 Data'!O64</f>
        <v>3384.8571428571427</v>
      </c>
      <c r="G64" s="14">
        <f>'4 Results'!$E$4*C64+'4 Results'!$E$5*D64+'4 Results'!$E$6*E64</f>
        <v>3368.7270744910766</v>
      </c>
      <c r="H64" s="14">
        <f t="shared" si="23"/>
        <v>16.130068366066098</v>
      </c>
      <c r="I64" s="14">
        <f t="shared" si="24"/>
        <v>260.17910549396623</v>
      </c>
      <c r="J64" s="14">
        <f>'4 Results'!$E$4*C64</f>
        <v>856.58042858949386</v>
      </c>
      <c r="K64" s="14">
        <f>'4 Results'!$E$5*D64</f>
        <v>2497.8613056555155</v>
      </c>
      <c r="L64" s="14">
        <f>'4 Results'!$E$6*E64</f>
        <v>14.28534024606741</v>
      </c>
      <c r="M64" s="14">
        <f>('4 Results'!$E$6-'4 Results'!$E$25)*E64</f>
        <v>9.1515439143523913</v>
      </c>
      <c r="N64" s="14"/>
      <c r="O64" s="10">
        <f t="shared" si="13"/>
        <v>497427.93877551012</v>
      </c>
      <c r="P64" s="10">
        <f t="shared" si="14"/>
        <v>16522095.782879824</v>
      </c>
      <c r="Q64" s="10">
        <f t="shared" si="15"/>
        <v>82.290816326532379</v>
      </c>
      <c r="R64" s="10">
        <f t="shared" si="16"/>
        <v>2866801.7108843541</v>
      </c>
      <c r="S64" s="10">
        <f t="shared" si="17"/>
        <v>6397.9489795919053</v>
      </c>
      <c r="T64" s="10">
        <f t="shared" si="18"/>
        <v>36872.981292517412</v>
      </c>
      <c r="U64" s="10">
        <f t="shared" si="19"/>
        <v>2387291.3877551015</v>
      </c>
      <c r="V64" s="10">
        <f t="shared" si="20"/>
        <v>13758557.775510205</v>
      </c>
      <c r="W64" s="10">
        <f t="shared" si="21"/>
        <v>30705.489795918696</v>
      </c>
      <c r="X64" s="11">
        <f t="shared" si="25"/>
        <v>11457257.877551019</v>
      </c>
      <c r="Z64" s="42">
        <v>528.94194952999999</v>
      </c>
      <c r="AA64" s="2">
        <v>1.4999401448900846E-2</v>
      </c>
      <c r="AC64" s="10"/>
      <c r="AD64" s="10"/>
      <c r="AE64" s="11"/>
    </row>
    <row r="65" spans="1:31" x14ac:dyDescent="0.2">
      <c r="A65" s="2">
        <v>56</v>
      </c>
      <c r="B65" s="2">
        <v>575</v>
      </c>
      <c r="C65" s="10">
        <f>'3 Data'!B65</f>
        <v>657.28571428571422</v>
      </c>
      <c r="D65" s="2">
        <f>'3 Data'!J65</f>
        <v>4058.7380952380959</v>
      </c>
      <c r="E65" s="2">
        <f>'3 Data'!F65</f>
        <v>-100.42857142857133</v>
      </c>
      <c r="F65" s="2">
        <f>'3 Data'!O65</f>
        <v>3183.1428571428569</v>
      </c>
      <c r="G65" s="14">
        <f>'4 Results'!$E$4*C65+'4 Results'!$E$5*D65+'4 Results'!$E$6*E65</f>
        <v>3134.3067831048957</v>
      </c>
      <c r="H65" s="14">
        <f t="shared" si="23"/>
        <v>48.836074037961225</v>
      </c>
      <c r="I65" s="14">
        <f t="shared" si="24"/>
        <v>2384.9621274412302</v>
      </c>
      <c r="J65" s="14">
        <f>'4 Results'!$E$4*C65</f>
        <v>798.28368481674318</v>
      </c>
      <c r="K65" s="14">
        <f>'4 Results'!$E$5*D65</f>
        <v>2494.174187941464</v>
      </c>
      <c r="L65" s="14">
        <f>'4 Results'!$E$6*E65</f>
        <v>-158.15108965331137</v>
      </c>
      <c r="M65" s="14">
        <f>('4 Results'!$E$6-'4 Results'!$E$25)*E65</f>
        <v>-101.31551766597883</v>
      </c>
      <c r="N65" s="14"/>
      <c r="O65" s="10">
        <f t="shared" si="13"/>
        <v>432024.51020408154</v>
      </c>
      <c r="P65" s="10">
        <f t="shared" si="14"/>
        <v>16473354.925736967</v>
      </c>
      <c r="Q65" s="10">
        <f t="shared" si="15"/>
        <v>10085.897959183654</v>
      </c>
      <c r="R65" s="10">
        <f t="shared" si="16"/>
        <v>2667750.5680272109</v>
      </c>
      <c r="S65" s="10">
        <f t="shared" si="17"/>
        <v>-66010.265306122383</v>
      </c>
      <c r="T65" s="10">
        <f t="shared" si="18"/>
        <v>-407613.26870748267</v>
      </c>
      <c r="U65" s="10">
        <f t="shared" si="19"/>
        <v>2092234.3265306118</v>
      </c>
      <c r="V65" s="10">
        <f t="shared" si="20"/>
        <v>12919543.176870748</v>
      </c>
      <c r="W65" s="10">
        <f t="shared" si="21"/>
        <v>-319678.48979591805</v>
      </c>
      <c r="X65" s="11">
        <f t="shared" si="25"/>
        <v>10132398.44897959</v>
      </c>
      <c r="Z65" s="42">
        <v>529.93994757999997</v>
      </c>
      <c r="AA65" s="2">
        <v>1.4294502573497535E-2</v>
      </c>
      <c r="AC65" s="10"/>
      <c r="AD65" s="10"/>
      <c r="AE65" s="11"/>
    </row>
    <row r="66" spans="1:31" x14ac:dyDescent="0.2">
      <c r="A66" s="2">
        <v>57</v>
      </c>
      <c r="B66" s="2">
        <v>576</v>
      </c>
      <c r="C66" s="10">
        <f>'3 Data'!B66</f>
        <v>617</v>
      </c>
      <c r="D66" s="2">
        <f>'3 Data'!J66</f>
        <v>3808.7142857142853</v>
      </c>
      <c r="E66" s="2">
        <f>'3 Data'!F66</f>
        <v>27.047619047619037</v>
      </c>
      <c r="F66" s="2">
        <f>'3 Data'!O66</f>
        <v>3051.8571428571431</v>
      </c>
      <c r="G66" s="14">
        <f>'4 Results'!$E$4*C66+'4 Results'!$E$5*D66+'4 Results'!$E$6*E66</f>
        <v>3132.4792727674289</v>
      </c>
      <c r="H66" s="14">
        <f t="shared" si="23"/>
        <v>-80.622129910285821</v>
      </c>
      <c r="I66" s="14">
        <f t="shared" si="24"/>
        <v>6499.9278312710039</v>
      </c>
      <c r="J66" s="14">
        <f>'4 Results'!$E$4*C66</f>
        <v>749.35606057889891</v>
      </c>
      <c r="K66" s="14">
        <f>'4 Results'!$E$5*D66</f>
        <v>2340.5296517698098</v>
      </c>
      <c r="L66" s="14">
        <f>'4 Results'!$E$6*E66</f>
        <v>42.593560418720202</v>
      </c>
      <c r="M66" s="14">
        <f>('4 Results'!$E$6-'4 Results'!$E$25)*E66</f>
        <v>27.286493140955908</v>
      </c>
      <c r="N66" s="14"/>
      <c r="O66" s="10">
        <f t="shared" si="13"/>
        <v>380689</v>
      </c>
      <c r="P66" s="10">
        <f t="shared" si="14"/>
        <v>14506304.510204079</v>
      </c>
      <c r="Q66" s="10">
        <f t="shared" si="15"/>
        <v>731.57369614512413</v>
      </c>
      <c r="R66" s="10">
        <f t="shared" si="16"/>
        <v>2349976.7142857141</v>
      </c>
      <c r="S66" s="10">
        <f t="shared" si="17"/>
        <v>16688.380952380947</v>
      </c>
      <c r="T66" s="10">
        <f t="shared" si="18"/>
        <v>103016.65306122444</v>
      </c>
      <c r="U66" s="10">
        <f t="shared" si="19"/>
        <v>1882995.8571428573</v>
      </c>
      <c r="V66" s="10">
        <f t="shared" si="20"/>
        <v>11623651.897959184</v>
      </c>
      <c r="W66" s="10">
        <f t="shared" si="21"/>
        <v>82545.469387755074</v>
      </c>
      <c r="X66" s="11">
        <f t="shared" si="25"/>
        <v>9313832.0204081647</v>
      </c>
      <c r="Z66" s="42">
        <v>530.93794562999994</v>
      </c>
      <c r="AA66" s="2">
        <v>1.3673951690845875E-2</v>
      </c>
      <c r="AC66" s="10"/>
      <c r="AD66" s="10"/>
      <c r="AE66" s="11"/>
    </row>
    <row r="67" spans="1:31" x14ac:dyDescent="0.2">
      <c r="A67" s="2">
        <v>58</v>
      </c>
      <c r="B67" s="2">
        <v>577</v>
      </c>
      <c r="C67" s="10">
        <f>'3 Data'!B67</f>
        <v>597.14285714285711</v>
      </c>
      <c r="D67" s="2">
        <f>'3 Data'!J67</f>
        <v>3628.5476190476193</v>
      </c>
      <c r="E67" s="2">
        <f>'3 Data'!F67</f>
        <v>-58.785714285714221</v>
      </c>
      <c r="F67" s="2">
        <f>'3 Data'!O67</f>
        <v>3174.4285714285711</v>
      </c>
      <c r="G67" s="14">
        <f>'4 Results'!$E$4*C67+'4 Results'!$E$5*D67+'4 Results'!$E$6*E67</f>
        <v>2862.4794491846751</v>
      </c>
      <c r="H67" s="14">
        <f t="shared" si="23"/>
        <v>311.949122243896</v>
      </c>
      <c r="I67" s="14">
        <f t="shared" si="24"/>
        <v>97312.254868737175</v>
      </c>
      <c r="J67" s="14">
        <f>'4 Results'!$E$4*C67</f>
        <v>725.23925288719556</v>
      </c>
      <c r="K67" s="14">
        <f>'4 Results'!$E$5*D67</f>
        <v>2229.813700411758</v>
      </c>
      <c r="L67" s="14">
        <f>'4 Results'!$E$6*E67</f>
        <v>-92.573504114278265</v>
      </c>
      <c r="M67" s="14">
        <f>('4 Results'!$E$6-'4 Results'!$E$25)*E67</f>
        <v>-59.304886941038809</v>
      </c>
      <c r="N67" s="14"/>
      <c r="O67" s="10">
        <f t="shared" si="13"/>
        <v>356579.59183673467</v>
      </c>
      <c r="P67" s="10">
        <f t="shared" si="14"/>
        <v>13166357.823696146</v>
      </c>
      <c r="Q67" s="10">
        <f t="shared" si="15"/>
        <v>3455.760204081625</v>
      </c>
      <c r="R67" s="10">
        <f t="shared" si="16"/>
        <v>2166761.2925170069</v>
      </c>
      <c r="S67" s="10">
        <f t="shared" si="17"/>
        <v>-35103.46938775506</v>
      </c>
      <c r="T67" s="10">
        <f t="shared" si="18"/>
        <v>-213306.76360544196</v>
      </c>
      <c r="U67" s="10">
        <f t="shared" si="19"/>
        <v>1895587.3469387752</v>
      </c>
      <c r="V67" s="10">
        <f t="shared" si="20"/>
        <v>11518565.234693877</v>
      </c>
      <c r="W67" s="10">
        <f t="shared" si="21"/>
        <v>-186611.05102040793</v>
      </c>
      <c r="X67" s="11">
        <f t="shared" si="25"/>
        <v>10076996.755102038</v>
      </c>
      <c r="Z67" s="42">
        <v>531.93594368000004</v>
      </c>
      <c r="AA67" s="2">
        <v>1.307087256485257E-2</v>
      </c>
      <c r="AC67" s="10"/>
      <c r="AD67" s="10"/>
      <c r="AE67" s="11"/>
    </row>
    <row r="68" spans="1:31" x14ac:dyDescent="0.2">
      <c r="A68" s="2">
        <v>59</v>
      </c>
      <c r="B68" s="2">
        <v>578</v>
      </c>
      <c r="C68" s="10">
        <f>'3 Data'!B68</f>
        <v>596.71428571428567</v>
      </c>
      <c r="D68" s="2">
        <f>'3 Data'!J68</f>
        <v>3668.4523809523812</v>
      </c>
      <c r="E68" s="2">
        <f>'3 Data'!F68</f>
        <v>73.452380952381077</v>
      </c>
      <c r="F68" s="2">
        <f>'3 Data'!O68</f>
        <v>3102.7142857142858</v>
      </c>
      <c r="G68" s="14">
        <f>'4 Results'!$E$4*C68+'4 Results'!$E$5*D68+'4 Results'!$E$6*E68</f>
        <v>3094.7247179691244</v>
      </c>
      <c r="H68" s="14">
        <f t="shared" si="23"/>
        <v>7.9895677451613665</v>
      </c>
      <c r="I68" s="14">
        <f t="shared" si="24"/>
        <v>63.833192754522884</v>
      </c>
      <c r="J68" s="14">
        <f>'4 Results'!$E$4*C68</f>
        <v>724.71874624636735</v>
      </c>
      <c r="K68" s="14">
        <f>'4 Results'!$E$5*D68</f>
        <v>2254.3359594941016</v>
      </c>
      <c r="L68" s="14">
        <f>'4 Results'!$E$6*E68</f>
        <v>115.67001222865501</v>
      </c>
      <c r="M68" s="14">
        <f>('4 Results'!$E$6-'4 Results'!$E$25)*E68</f>
        <v>74.101083925923547</v>
      </c>
      <c r="N68" s="14"/>
      <c r="O68" s="10">
        <f t="shared" si="13"/>
        <v>356067.93877551012</v>
      </c>
      <c r="P68" s="10">
        <f t="shared" si="14"/>
        <v>13457542.871315194</v>
      </c>
      <c r="Q68" s="10">
        <f t="shared" si="15"/>
        <v>5395.2522675737146</v>
      </c>
      <c r="R68" s="10">
        <f t="shared" si="16"/>
        <v>2189017.9421768705</v>
      </c>
      <c r="S68" s="10">
        <f t="shared" si="17"/>
        <v>43830.085034013675</v>
      </c>
      <c r="T68" s="10">
        <f t="shared" si="18"/>
        <v>269456.56179138372</v>
      </c>
      <c r="U68" s="10">
        <f t="shared" si="19"/>
        <v>1851433.9387755101</v>
      </c>
      <c r="V68" s="10">
        <f t="shared" si="20"/>
        <v>11382159.608843539</v>
      </c>
      <c r="W68" s="10">
        <f t="shared" si="21"/>
        <v>227901.75170068067</v>
      </c>
      <c r="X68" s="11">
        <f t="shared" si="25"/>
        <v>9626835.9387755115</v>
      </c>
      <c r="Z68" s="42">
        <v>532.93394173000002</v>
      </c>
      <c r="AA68" s="2">
        <v>1.2519574257116277E-2</v>
      </c>
      <c r="AC68" s="10"/>
      <c r="AD68" s="10"/>
      <c r="AE68" s="11"/>
    </row>
    <row r="69" spans="1:31" x14ac:dyDescent="0.2">
      <c r="A69" s="2">
        <v>60</v>
      </c>
      <c r="B69" s="2">
        <v>579</v>
      </c>
      <c r="C69" s="10">
        <f>'3 Data'!B69</f>
        <v>499.14285714285711</v>
      </c>
      <c r="D69" s="2">
        <f>'3 Data'!J69</f>
        <v>3393.2619047619046</v>
      </c>
      <c r="E69" s="2">
        <f>'3 Data'!F69</f>
        <v>158.7619047619047</v>
      </c>
      <c r="F69" s="2">
        <f>'3 Data'!O69</f>
        <v>2958.2857142857142</v>
      </c>
      <c r="G69" s="14">
        <f>'4 Results'!$E$4*C69+'4 Results'!$E$5*D69+'4 Results'!$E$6*E69</f>
        <v>2941.4549487337476</v>
      </c>
      <c r="H69" s="14">
        <f t="shared" si="23"/>
        <v>16.830765551966579</v>
      </c>
      <c r="I69" s="14">
        <f t="shared" si="24"/>
        <v>283.27466906526485</v>
      </c>
      <c r="J69" s="14">
        <f>'4 Results'!$E$4*C69</f>
        <v>606.21673435116293</v>
      </c>
      <c r="K69" s="14">
        <f>'4 Results'!$E$5*D69</f>
        <v>2085.2260129107308</v>
      </c>
      <c r="L69" s="14">
        <f>'4 Results'!$E$6*E69</f>
        <v>250.01220147185415</v>
      </c>
      <c r="M69" s="14">
        <f>('4 Results'!$E$6-'4 Results'!$E$25)*E69</f>
        <v>160.16402840131514</v>
      </c>
      <c r="N69" s="14"/>
      <c r="O69" s="10">
        <f t="shared" si="13"/>
        <v>249143.59183673467</v>
      </c>
      <c r="P69" s="10">
        <f t="shared" si="14"/>
        <v>11514226.354308389</v>
      </c>
      <c r="Q69" s="10">
        <f t="shared" si="15"/>
        <v>25205.342403628099</v>
      </c>
      <c r="R69" s="10">
        <f t="shared" si="16"/>
        <v>1693722.4421768705</v>
      </c>
      <c r="S69" s="10">
        <f t="shared" si="17"/>
        <v>79244.87074829929</v>
      </c>
      <c r="T69" s="10">
        <f t="shared" si="18"/>
        <v>538720.72335600888</v>
      </c>
      <c r="U69" s="10">
        <f t="shared" si="19"/>
        <v>1476607.1836734693</v>
      </c>
      <c r="V69" s="10">
        <f t="shared" si="20"/>
        <v>10038238.217687074</v>
      </c>
      <c r="W69" s="10">
        <f t="shared" si="21"/>
        <v>469663.07482993178</v>
      </c>
      <c r="X69" s="11">
        <f t="shared" si="25"/>
        <v>8751454.3673469387</v>
      </c>
      <c r="Z69" s="42">
        <v>533.93193977999999</v>
      </c>
      <c r="AA69" s="2">
        <v>1.198184269173226E-2</v>
      </c>
      <c r="AC69" s="10"/>
      <c r="AD69" s="10"/>
      <c r="AE69" s="11"/>
    </row>
    <row r="70" spans="1:31" x14ac:dyDescent="0.2">
      <c r="A70" s="2">
        <v>61</v>
      </c>
      <c r="B70" s="2">
        <v>580</v>
      </c>
      <c r="C70" s="10">
        <f>'3 Data'!B70</f>
        <v>537.142857142857</v>
      </c>
      <c r="D70" s="2">
        <f>'3 Data'!J70</f>
        <v>3006.9047619047624</v>
      </c>
      <c r="E70" s="2">
        <f>'3 Data'!F70</f>
        <v>71.738095238095411</v>
      </c>
      <c r="F70" s="2">
        <f>'3 Data'!O70</f>
        <v>2781.1428571428573</v>
      </c>
      <c r="G70" s="14">
        <f>'4 Results'!$E$4*C70+'4 Results'!$E$5*D70+'4 Results'!$E$6*E70</f>
        <v>2613.1407122232908</v>
      </c>
      <c r="H70" s="14">
        <f t="shared" si="23"/>
        <v>168.00214491956649</v>
      </c>
      <c r="I70" s="14">
        <f t="shared" si="24"/>
        <v>28224.72069757502</v>
      </c>
      <c r="J70" s="14">
        <f>'4 Results'!$E$4*C70</f>
        <v>652.36832317125709</v>
      </c>
      <c r="K70" s="14">
        <f>'4 Results'!$E$5*D70</f>
        <v>1847.801968680903</v>
      </c>
      <c r="L70" s="14">
        <f>'4 Results'!$E$6*E70</f>
        <v>112.97042037113057</v>
      </c>
      <c r="M70" s="14">
        <f>('4 Results'!$E$6-'4 Results'!$E$25)*E70</f>
        <v>72.371658304313712</v>
      </c>
      <c r="N70" s="14"/>
      <c r="O70" s="10">
        <f t="shared" si="13"/>
        <v>288522.44897959166</v>
      </c>
      <c r="P70" s="10">
        <f t="shared" si="14"/>
        <v>9041476.2471655365</v>
      </c>
      <c r="Q70" s="10">
        <f t="shared" si="15"/>
        <v>5146.3543083900477</v>
      </c>
      <c r="R70" s="10">
        <f t="shared" si="16"/>
        <v>1615137.4149659863</v>
      </c>
      <c r="S70" s="10">
        <f t="shared" si="17"/>
        <v>38533.605442176951</v>
      </c>
      <c r="T70" s="10">
        <f t="shared" si="18"/>
        <v>215709.62018140644</v>
      </c>
      <c r="U70" s="10">
        <f t="shared" si="19"/>
        <v>1493871.0204081628</v>
      </c>
      <c r="V70" s="10">
        <f t="shared" si="20"/>
        <v>8362631.7006802736</v>
      </c>
      <c r="W70" s="10">
        <f t="shared" si="21"/>
        <v>199513.89115646307</v>
      </c>
      <c r="X70" s="11">
        <f t="shared" si="25"/>
        <v>7734755.5918367356</v>
      </c>
      <c r="Z70" s="42">
        <v>534.92993782999997</v>
      </c>
      <c r="AA70" s="2">
        <v>1.1502026149211133E-2</v>
      </c>
      <c r="AC70" s="10"/>
      <c r="AD70" s="10"/>
      <c r="AE70" s="11"/>
    </row>
    <row r="71" spans="1:31" x14ac:dyDescent="0.2">
      <c r="A71" s="2">
        <v>62</v>
      </c>
      <c r="B71" s="2">
        <v>581</v>
      </c>
      <c r="C71" s="10">
        <f>'3 Data'!B71</f>
        <v>529.57142857142856</v>
      </c>
      <c r="D71" s="2">
        <f>'3 Data'!J71</f>
        <v>3034.333333333333</v>
      </c>
      <c r="E71" s="2">
        <f>'3 Data'!F71</f>
        <v>67.833333333333258</v>
      </c>
      <c r="F71" s="2">
        <f>'3 Data'!O71</f>
        <v>2644</v>
      </c>
      <c r="G71" s="14">
        <f>'4 Results'!$E$4*C71+'4 Results'!$E$5*D71+'4 Results'!$E$6*E71</f>
        <v>2614.6514198240902</v>
      </c>
      <c r="H71" s="14">
        <f t="shared" si="23"/>
        <v>29.348580175909774</v>
      </c>
      <c r="I71" s="14">
        <f t="shared" si="24"/>
        <v>861.33915834180414</v>
      </c>
      <c r="J71" s="14">
        <f>'4 Results'!$E$4*C71</f>
        <v>643.17270584996027</v>
      </c>
      <c r="K71" s="14">
        <f>'4 Results'!$E$5*D71</f>
        <v>1864.6573639451387</v>
      </c>
      <c r="L71" s="14">
        <f>'4 Results'!$E$6*E71</f>
        <v>106.82135002899099</v>
      </c>
      <c r="M71" s="14">
        <f>('4 Results'!$E$6-'4 Results'!$E$25)*E71</f>
        <v>68.432411055090952</v>
      </c>
      <c r="N71" s="14"/>
      <c r="O71" s="10">
        <f t="shared" si="13"/>
        <v>280445.89795918367</v>
      </c>
      <c r="P71" s="10">
        <f t="shared" si="14"/>
        <v>9207178.7777777761</v>
      </c>
      <c r="Q71" s="10">
        <f t="shared" si="15"/>
        <v>4601.3611111111004</v>
      </c>
      <c r="R71" s="10">
        <f t="shared" si="16"/>
        <v>1606896.2380952379</v>
      </c>
      <c r="S71" s="10">
        <f t="shared" si="17"/>
        <v>35922.5952380952</v>
      </c>
      <c r="T71" s="10">
        <f t="shared" si="18"/>
        <v>205828.94444444421</v>
      </c>
      <c r="U71" s="10">
        <f t="shared" si="19"/>
        <v>1400186.857142857</v>
      </c>
      <c r="V71" s="10">
        <f t="shared" si="20"/>
        <v>8022777.3333333321</v>
      </c>
      <c r="W71" s="10">
        <f t="shared" si="21"/>
        <v>179351.33333333314</v>
      </c>
      <c r="X71" s="11">
        <f t="shared" si="25"/>
        <v>6990736</v>
      </c>
      <c r="Z71" s="42">
        <v>535.92793587999995</v>
      </c>
      <c r="AA71" s="2">
        <v>1.1041626798587339E-2</v>
      </c>
      <c r="AC71" s="10"/>
      <c r="AD71" s="10"/>
      <c r="AE71" s="11"/>
    </row>
    <row r="72" spans="1:31" x14ac:dyDescent="0.2">
      <c r="A72" s="2">
        <v>63</v>
      </c>
      <c r="B72" s="2">
        <v>582</v>
      </c>
      <c r="C72" s="10">
        <f>'3 Data'!B72</f>
        <v>454.99999999999989</v>
      </c>
      <c r="D72" s="2">
        <f>'3 Data'!J72</f>
        <v>2856.4047619047619</v>
      </c>
      <c r="E72" s="2">
        <f>'3 Data'!F72</f>
        <v>105.07142857142867</v>
      </c>
      <c r="F72" s="2">
        <f>'3 Data'!O72</f>
        <v>2491.4285714285711</v>
      </c>
      <c r="G72" s="14">
        <f>'4 Results'!$E$4*C72+'4 Results'!$E$5*D72+'4 Results'!$E$6*E72</f>
        <v>2473.3838006334122</v>
      </c>
      <c r="H72" s="14">
        <f t="shared" si="23"/>
        <v>18.044770795158911</v>
      </c>
      <c r="I72" s="14">
        <f t="shared" si="24"/>
        <v>325.61375304981993</v>
      </c>
      <c r="J72" s="14">
        <f>'4 Results'!$E$4*C72</f>
        <v>552.60455034586539</v>
      </c>
      <c r="K72" s="14">
        <f>'4 Results'!$E$5*D72</f>
        <v>1755.3167660201063</v>
      </c>
      <c r="L72" s="14">
        <f>'4 Results'!$E$6*E72</f>
        <v>165.46248426744057</v>
      </c>
      <c r="M72" s="14">
        <f>('4 Results'!$E$6-'4 Results'!$E$25)*E72</f>
        <v>105.99937872450579</v>
      </c>
      <c r="N72" s="14"/>
      <c r="O72" s="10">
        <f t="shared" si="13"/>
        <v>207024.99999999988</v>
      </c>
      <c r="P72" s="10">
        <f t="shared" si="14"/>
        <v>8159048.1638321998</v>
      </c>
      <c r="Q72" s="10">
        <f t="shared" si="15"/>
        <v>11040.005102040837</v>
      </c>
      <c r="R72" s="10">
        <f t="shared" si="16"/>
        <v>1299664.1666666663</v>
      </c>
      <c r="S72" s="10">
        <f t="shared" si="17"/>
        <v>47807.500000000029</v>
      </c>
      <c r="T72" s="10">
        <f t="shared" si="18"/>
        <v>300126.52891156491</v>
      </c>
      <c r="U72" s="10">
        <f t="shared" si="19"/>
        <v>1133599.9999999995</v>
      </c>
      <c r="V72" s="10">
        <f t="shared" si="20"/>
        <v>7116528.4353741491</v>
      </c>
      <c r="W72" s="10">
        <f t="shared" si="21"/>
        <v>261777.95918367367</v>
      </c>
      <c r="X72" s="11">
        <f t="shared" si="25"/>
        <v>6207216.3265306102</v>
      </c>
      <c r="Z72" s="42">
        <v>536.92593393000004</v>
      </c>
      <c r="AA72" s="2">
        <v>1.0634522534326873E-2</v>
      </c>
      <c r="AC72" s="10"/>
      <c r="AD72" s="10"/>
      <c r="AE72" s="11"/>
    </row>
    <row r="73" spans="1:31" x14ac:dyDescent="0.2">
      <c r="A73" s="2">
        <v>64</v>
      </c>
      <c r="B73" s="2">
        <v>583</v>
      </c>
      <c r="C73" s="10">
        <f>'3 Data'!B73</f>
        <v>398.85714285714289</v>
      </c>
      <c r="D73" s="2">
        <f>'3 Data'!J73</f>
        <v>2957</v>
      </c>
      <c r="E73" s="2">
        <f>'3 Data'!F73</f>
        <v>184.66666666666674</v>
      </c>
      <c r="F73" s="2">
        <f>'3 Data'!O73</f>
        <v>2604</v>
      </c>
      <c r="G73" s="14">
        <f>'4 Results'!$E$4*C73+'4 Results'!$E$5*D73+'4 Results'!$E$6*E73</f>
        <v>2592.3587277914112</v>
      </c>
      <c r="H73" s="14">
        <f t="shared" si="23"/>
        <v>11.641272208588816</v>
      </c>
      <c r="I73" s="14">
        <f t="shared" si="24"/>
        <v>135.51921863446233</v>
      </c>
      <c r="J73" s="14">
        <f>'4 Results'!$E$4*C73</f>
        <v>484.41818039738041</v>
      </c>
      <c r="K73" s="14">
        <f>'4 Results'!$E$5*D73</f>
        <v>1817.1345134084727</v>
      </c>
      <c r="L73" s="14">
        <f>'4 Results'!$E$6*E73</f>
        <v>290.80603398555826</v>
      </c>
      <c r="M73" s="14">
        <f>('4 Results'!$E$6-'4 Results'!$E$25)*E73</f>
        <v>186.29757112786461</v>
      </c>
      <c r="N73" s="14"/>
      <c r="O73" s="10">
        <f t="shared" si="13"/>
        <v>159087.02040816328</v>
      </c>
      <c r="P73" s="10">
        <f t="shared" si="14"/>
        <v>8743849</v>
      </c>
      <c r="Q73" s="10">
        <f t="shared" si="15"/>
        <v>34101.777777777803</v>
      </c>
      <c r="R73" s="10">
        <f t="shared" si="16"/>
        <v>1179420.5714285716</v>
      </c>
      <c r="S73" s="10">
        <f t="shared" si="17"/>
        <v>73655.619047619082</v>
      </c>
      <c r="T73" s="10">
        <f t="shared" si="18"/>
        <v>546059.3333333336</v>
      </c>
      <c r="U73" s="10">
        <f t="shared" si="19"/>
        <v>1038624.0000000001</v>
      </c>
      <c r="V73" s="10">
        <f t="shared" si="20"/>
        <v>7700028</v>
      </c>
      <c r="W73" s="10">
        <f t="shared" si="21"/>
        <v>480872.00000000017</v>
      </c>
      <c r="X73" s="11">
        <f t="shared" si="25"/>
        <v>6780816</v>
      </c>
      <c r="Z73" s="42">
        <v>537.92393198000002</v>
      </c>
      <c r="AA73" s="2">
        <v>1.0246556275095848E-2</v>
      </c>
      <c r="AC73" s="10"/>
      <c r="AD73" s="10"/>
      <c r="AE73" s="11"/>
    </row>
    <row r="74" spans="1:31" x14ac:dyDescent="0.2">
      <c r="A74" s="2">
        <v>65</v>
      </c>
      <c r="B74" s="2">
        <v>584</v>
      </c>
      <c r="C74" s="10">
        <f>'3 Data'!B74</f>
        <v>347.00000000000011</v>
      </c>
      <c r="D74" s="2">
        <f>'3 Data'!J74</f>
        <v>2853.761904761905</v>
      </c>
      <c r="E74" s="2">
        <f>'3 Data'!F74</f>
        <v>142.26190476190459</v>
      </c>
      <c r="F74" s="2">
        <f>'3 Data'!O74</f>
        <v>2334.1428571428573</v>
      </c>
      <c r="G74" s="14">
        <f>'4 Results'!$E$4*C74+'4 Results'!$E$5*D74+'4 Results'!$E$6*E74</f>
        <v>2399.1581851559408</v>
      </c>
      <c r="H74" s="14">
        <f t="shared" si="23"/>
        <v>-65.01532801308349</v>
      </c>
      <c r="I74" s="14">
        <f t="shared" si="24"/>
        <v>4226.9928766488392</v>
      </c>
      <c r="J74" s="14">
        <f>'4 Results'!$E$4*C74</f>
        <v>421.43687685717669</v>
      </c>
      <c r="K74" s="14">
        <f>'4 Results'!$E$5*D74</f>
        <v>1753.6926784555835</v>
      </c>
      <c r="L74" s="14">
        <f>'4 Results'!$E$6*E74</f>
        <v>224.02862984318045</v>
      </c>
      <c r="M74" s="14">
        <f>('4 Results'!$E$6-'4 Results'!$E$25)*E74</f>
        <v>143.51830679331991</v>
      </c>
      <c r="N74" s="14"/>
      <c r="O74" s="10">
        <f t="shared" si="13"/>
        <v>120409.00000000007</v>
      </c>
      <c r="P74" s="10">
        <f t="shared" si="14"/>
        <v>8143957.0090702968</v>
      </c>
      <c r="Q74" s="10">
        <f t="shared" si="15"/>
        <v>20238.449546485212</v>
      </c>
      <c r="R74" s="10">
        <f t="shared" si="16"/>
        <v>990255.38095238141</v>
      </c>
      <c r="S74" s="10">
        <f t="shared" si="17"/>
        <v>49364.88095238091</v>
      </c>
      <c r="T74" s="10">
        <f t="shared" si="18"/>
        <v>405981.60430838959</v>
      </c>
      <c r="U74" s="10">
        <f t="shared" si="19"/>
        <v>809947.57142857171</v>
      </c>
      <c r="V74" s="10">
        <f t="shared" si="20"/>
        <v>6661087.9659863962</v>
      </c>
      <c r="W74" s="10">
        <f t="shared" si="21"/>
        <v>332059.60884353705</v>
      </c>
      <c r="X74" s="11">
        <f t="shared" si="25"/>
        <v>5448222.8775510211</v>
      </c>
      <c r="Z74" s="42">
        <v>538.92193003</v>
      </c>
      <c r="AA74" s="2">
        <v>9.9049107015226692E-3</v>
      </c>
      <c r="AC74" s="10"/>
      <c r="AD74" s="10"/>
      <c r="AE74" s="11"/>
    </row>
    <row r="75" spans="1:31" x14ac:dyDescent="0.2">
      <c r="A75" s="2">
        <v>66</v>
      </c>
      <c r="B75" s="2">
        <v>585</v>
      </c>
      <c r="C75" s="10">
        <f>'3 Data'!B75</f>
        <v>510.857142857143</v>
      </c>
      <c r="D75" s="2">
        <f>'3 Data'!J75</f>
        <v>2522.5952380952376</v>
      </c>
      <c r="E75" s="2">
        <f>'3 Data'!F75</f>
        <v>246.26190476190459</v>
      </c>
      <c r="F75" s="2">
        <f>'3 Data'!O75</f>
        <v>2465.1428571428569</v>
      </c>
      <c r="G75" s="14">
        <f>'4 Results'!$E$4*C75+'4 Results'!$E$5*D75+'4 Results'!$E$6*E75</f>
        <v>2558.4320496940304</v>
      </c>
      <c r="H75" s="14">
        <f t="shared" si="23"/>
        <v>-93.289192551173528</v>
      </c>
      <c r="I75" s="14">
        <f t="shared" si="24"/>
        <v>8702.8734468499297</v>
      </c>
      <c r="J75" s="14">
        <f>'4 Results'!$E$4*C75</f>
        <v>620.44391586713209</v>
      </c>
      <c r="K75" s="14">
        <f>'4 Results'!$E$5*D75</f>
        <v>1550.1842646272303</v>
      </c>
      <c r="L75" s="14">
        <f>'4 Results'!$E$6*E75</f>
        <v>387.80386919966804</v>
      </c>
      <c r="M75" s="14">
        <f>('4 Results'!$E$6-'4 Results'!$E$25)*E75</f>
        <v>248.43679450431944</v>
      </c>
      <c r="N75" s="14"/>
      <c r="O75" s="10">
        <f t="shared" si="13"/>
        <v>260975.0204081634</v>
      </c>
      <c r="P75" s="10">
        <f t="shared" si="14"/>
        <v>6363486.7352607688</v>
      </c>
      <c r="Q75" s="10">
        <f t="shared" si="15"/>
        <v>60644.925736961362</v>
      </c>
      <c r="R75" s="10">
        <f t="shared" si="16"/>
        <v>1288685.7959183676</v>
      </c>
      <c r="S75" s="10">
        <f t="shared" si="17"/>
        <v>125804.65306122444</v>
      </c>
      <c r="T75" s="10">
        <f t="shared" si="18"/>
        <v>621219.10827664344</v>
      </c>
      <c r="U75" s="10">
        <f t="shared" si="19"/>
        <v>1259335.8367346942</v>
      </c>
      <c r="V75" s="10">
        <f t="shared" si="20"/>
        <v>6218557.6326530594</v>
      </c>
      <c r="W75" s="10">
        <f t="shared" si="21"/>
        <v>607070.77551020356</v>
      </c>
      <c r="X75" s="11">
        <f t="shared" si="25"/>
        <v>6076929.3061224474</v>
      </c>
      <c r="Z75" s="42">
        <v>539.91992807999998</v>
      </c>
      <c r="AA75" s="2">
        <v>9.5790158179216E-3</v>
      </c>
      <c r="AC75" s="10"/>
      <c r="AD75" s="10"/>
      <c r="AE75" s="11"/>
    </row>
    <row r="76" spans="1:31" x14ac:dyDescent="0.2">
      <c r="A76" s="2">
        <v>67</v>
      </c>
      <c r="B76" s="2">
        <v>586</v>
      </c>
      <c r="C76" s="10">
        <f>'3 Data'!B76</f>
        <v>286.57142857142844</v>
      </c>
      <c r="D76" s="2">
        <f>'3 Data'!J76</f>
        <v>2562.9047619047624</v>
      </c>
      <c r="E76" s="2">
        <f>'3 Data'!F76</f>
        <v>397.40476190476193</v>
      </c>
      <c r="F76" s="2">
        <f>'3 Data'!O76</f>
        <v>2270.8571428571431</v>
      </c>
      <c r="G76" s="14">
        <f>'4 Results'!$E$4*C76+'4 Results'!$E$5*D76+'4 Results'!$E$6*E76</f>
        <v>2548.8185829795684</v>
      </c>
      <c r="H76" s="14">
        <f t="shared" si="23"/>
        <v>-277.9614401224253</v>
      </c>
      <c r="I76" s="14">
        <f t="shared" si="24"/>
        <v>77262.562194932631</v>
      </c>
      <c r="J76" s="14">
        <f>'4 Results'!$E$4*C76</f>
        <v>348.04544050040994</v>
      </c>
      <c r="K76" s="14">
        <f>'4 Results'!$E$5*D76</f>
        <v>1574.9552578410783</v>
      </c>
      <c r="L76" s="14">
        <f>'4 Results'!$E$6*E76</f>
        <v>625.81788463808027</v>
      </c>
      <c r="M76" s="14">
        <f>('4 Results'!$E$6-'4 Results'!$E$25)*E76</f>
        <v>400.91448680959093</v>
      </c>
      <c r="N76" s="14"/>
      <c r="O76" s="10">
        <f t="shared" si="13"/>
        <v>82123.183673469306</v>
      </c>
      <c r="P76" s="10">
        <f t="shared" si="14"/>
        <v>6568480.8185941065</v>
      </c>
      <c r="Q76" s="10">
        <f t="shared" si="15"/>
        <v>157930.5447845805</v>
      </c>
      <c r="R76" s="10">
        <f t="shared" si="16"/>
        <v>734455.27891156438</v>
      </c>
      <c r="S76" s="10">
        <f t="shared" si="17"/>
        <v>113884.85034013601</v>
      </c>
      <c r="T76" s="10">
        <f t="shared" si="18"/>
        <v>1018510.5566893426</v>
      </c>
      <c r="U76" s="10">
        <f t="shared" si="19"/>
        <v>650762.77551020391</v>
      </c>
      <c r="V76" s="10">
        <f t="shared" si="20"/>
        <v>5819990.5850340156</v>
      </c>
      <c r="W76" s="10">
        <f t="shared" si="21"/>
        <v>902449.44217687089</v>
      </c>
      <c r="X76" s="11">
        <f t="shared" si="25"/>
        <v>5156792.1632653074</v>
      </c>
      <c r="Z76" s="42">
        <v>540.91792612999996</v>
      </c>
      <c r="AA76" s="2">
        <v>9.2949891253196627E-3</v>
      </c>
      <c r="AC76" s="10"/>
      <c r="AD76" s="10"/>
      <c r="AE76" s="11"/>
    </row>
    <row r="77" spans="1:31" x14ac:dyDescent="0.2">
      <c r="A77" s="2">
        <v>68</v>
      </c>
      <c r="B77" s="2">
        <v>587</v>
      </c>
      <c r="C77" s="10">
        <f>'3 Data'!B77</f>
        <v>362.42857142857144</v>
      </c>
      <c r="D77" s="2">
        <f>'3 Data'!J77</f>
        <v>2463.6904761904761</v>
      </c>
      <c r="E77" s="2">
        <f>'3 Data'!F77</f>
        <v>338.35714285714289</v>
      </c>
      <c r="F77" s="2">
        <f>'3 Data'!O77</f>
        <v>2327.4285714285716</v>
      </c>
      <c r="G77" s="14">
        <f>'4 Results'!$E$4*C77+'4 Results'!$E$5*D77+'4 Results'!$E$6*E77</f>
        <v>2486.993191589615</v>
      </c>
      <c r="H77" s="14">
        <f t="shared" si="23"/>
        <v>-159.56462016104342</v>
      </c>
      <c r="I77" s="14">
        <f t="shared" si="24"/>
        <v>25460.868007138066</v>
      </c>
      <c r="J77" s="14">
        <f>'4 Results'!$E$4*C77</f>
        <v>440.17511592698929</v>
      </c>
      <c r="K77" s="14">
        <f>'4 Results'!$E$5*D77</f>
        <v>1513.9861327837232</v>
      </c>
      <c r="L77" s="14">
        <f>'4 Results'!$E$6*E77</f>
        <v>532.8319428789024</v>
      </c>
      <c r="M77" s="14">
        <f>('4 Results'!$E$6-'4 Results'!$E$25)*E77</f>
        <v>341.34538206525053</v>
      </c>
      <c r="N77" s="14"/>
      <c r="O77" s="10">
        <f t="shared" ref="O77:O108" si="26">C77*C77</f>
        <v>131354.46938775512</v>
      </c>
      <c r="P77" s="10">
        <f t="shared" ref="P77:P108" si="27">D77*D77</f>
        <v>6069770.7624716554</v>
      </c>
      <c r="Q77" s="10">
        <f t="shared" ref="Q77:Q108" si="28">E77*E77</f>
        <v>114485.55612244901</v>
      </c>
      <c r="R77" s="10">
        <f t="shared" ref="R77:R108" si="29">C77*D77</f>
        <v>892911.81972789112</v>
      </c>
      <c r="S77" s="10">
        <f t="shared" ref="S77:S108" si="30">C77*E77</f>
        <v>122630.29591836737</v>
      </c>
      <c r="T77" s="10">
        <f t="shared" ref="T77:T108" si="31">D77*E77</f>
        <v>833607.27040816331</v>
      </c>
      <c r="U77" s="10">
        <f t="shared" si="19"/>
        <v>843526.61224489799</v>
      </c>
      <c r="V77" s="10">
        <f t="shared" si="20"/>
        <v>5734063.6054421775</v>
      </c>
      <c r="W77" s="10">
        <f t="shared" si="21"/>
        <v>787502.08163265313</v>
      </c>
      <c r="X77" s="11">
        <f t="shared" si="25"/>
        <v>5416923.7551020412</v>
      </c>
      <c r="Z77" s="42">
        <v>541.91592418000005</v>
      </c>
      <c r="AA77" s="2">
        <v>9.046305223666451E-3</v>
      </c>
      <c r="AC77" s="10"/>
      <c r="AD77" s="10"/>
      <c r="AE77" s="11"/>
    </row>
    <row r="78" spans="1:31" x14ac:dyDescent="0.2">
      <c r="A78" s="2">
        <v>69</v>
      </c>
      <c r="B78" s="2">
        <v>588</v>
      </c>
      <c r="C78" s="10">
        <f>'3 Data'!B78</f>
        <v>323.57142857142856</v>
      </c>
      <c r="D78" s="2">
        <f>'3 Data'!J78</f>
        <v>2270.8095238095239</v>
      </c>
      <c r="E78" s="2">
        <f>'3 Data'!F78</f>
        <v>331.14285714285711</v>
      </c>
      <c r="F78" s="2">
        <f>'3 Data'!O78</f>
        <v>2186</v>
      </c>
      <c r="G78" s="14">
        <f>'4 Results'!$E$4*C78+'4 Results'!$E$5*D78+'4 Results'!$E$6*E78</f>
        <v>2309.910677716287</v>
      </c>
      <c r="H78" s="14">
        <f t="shared" si="23"/>
        <v>-123.91067771628695</v>
      </c>
      <c r="I78" s="14">
        <f t="shared" si="24"/>
        <v>15353.856052109533</v>
      </c>
      <c r="J78" s="14">
        <f>'4 Results'!$E$4*C78</f>
        <v>392.98251382523875</v>
      </c>
      <c r="K78" s="14">
        <f>'4 Results'!$E$5*D78</f>
        <v>1395.4570034125618</v>
      </c>
      <c r="L78" s="14">
        <f>'4 Results'!$E$6*E78</f>
        <v>521.47116047848658</v>
      </c>
      <c r="M78" s="14">
        <f>('4 Results'!$E$6-'4 Results'!$E$25)*E78</f>
        <v>334.06738257430885</v>
      </c>
      <c r="N78" s="14"/>
      <c r="O78" s="10">
        <f t="shared" si="26"/>
        <v>104698.46938775509</v>
      </c>
      <c r="P78" s="10">
        <f t="shared" si="27"/>
        <v>5156575.8934240369</v>
      </c>
      <c r="Q78" s="10">
        <f t="shared" si="28"/>
        <v>109655.59183673467</v>
      </c>
      <c r="R78" s="10">
        <f t="shared" si="29"/>
        <v>734769.08163265302</v>
      </c>
      <c r="S78" s="10">
        <f t="shared" si="30"/>
        <v>107148.36734693876</v>
      </c>
      <c r="T78" s="10">
        <f t="shared" si="31"/>
        <v>751962.35374149657</v>
      </c>
      <c r="U78" s="10">
        <f t="shared" si="19"/>
        <v>707327.14285714284</v>
      </c>
      <c r="V78" s="10">
        <f t="shared" si="20"/>
        <v>4963989.6190476194</v>
      </c>
      <c r="W78" s="10">
        <f t="shared" si="21"/>
        <v>723878.28571428568</v>
      </c>
      <c r="X78" s="11">
        <f t="shared" si="25"/>
        <v>4778596</v>
      </c>
      <c r="Z78" s="42">
        <v>542.91392223000003</v>
      </c>
      <c r="AA78" s="2">
        <v>8.8266655412604835E-3</v>
      </c>
      <c r="AC78" s="10"/>
      <c r="AD78" s="10"/>
      <c r="AE78" s="11"/>
    </row>
    <row r="79" spans="1:31" x14ac:dyDescent="0.2">
      <c r="A79" s="2">
        <v>70</v>
      </c>
      <c r="B79" s="2">
        <v>589</v>
      </c>
      <c r="C79" s="10">
        <f>'3 Data'!B79</f>
        <v>330.42857142857133</v>
      </c>
      <c r="D79" s="2">
        <f>'3 Data'!J79</f>
        <v>2239.9047619047624</v>
      </c>
      <c r="E79" s="2">
        <f>'3 Data'!F79</f>
        <v>413.90476190476193</v>
      </c>
      <c r="F79" s="2">
        <f>'3 Data'!O79</f>
        <v>2336.4285714285716</v>
      </c>
      <c r="G79" s="14">
        <f>'4 Results'!$E$4*C79+'4 Results'!$E$5*D79+'4 Results'!$E$6*E79</f>
        <v>2429.5774972465383</v>
      </c>
      <c r="H79" s="14">
        <f t="shared" si="23"/>
        <v>-93.148925817966756</v>
      </c>
      <c r="I79" s="14">
        <f t="shared" si="24"/>
        <v>8676.7223810410742</v>
      </c>
      <c r="J79" s="14">
        <f>'4 Results'!$E$4*C79</f>
        <v>401.31062007848874</v>
      </c>
      <c r="K79" s="14">
        <f>'4 Results'!$E$5*D79</f>
        <v>1376.4654209012958</v>
      </c>
      <c r="L79" s="14">
        <f>'4 Results'!$E$6*E79</f>
        <v>651.8014562667538</v>
      </c>
      <c r="M79" s="14">
        <f>('4 Results'!$E$6-'4 Results'!$E$25)*E79</f>
        <v>417.56020841758601</v>
      </c>
      <c r="N79" s="14"/>
      <c r="O79" s="10">
        <f t="shared" si="26"/>
        <v>109183.04081632647</v>
      </c>
      <c r="P79" s="10">
        <f t="shared" si="27"/>
        <v>5017173.3424036298</v>
      </c>
      <c r="Q79" s="10">
        <f t="shared" si="28"/>
        <v>171317.15192743766</v>
      </c>
      <c r="R79" s="10">
        <f t="shared" si="29"/>
        <v>740128.53061224485</v>
      </c>
      <c r="S79" s="10">
        <f t="shared" si="30"/>
        <v>136765.95918367343</v>
      </c>
      <c r="T79" s="10">
        <f t="shared" si="31"/>
        <v>927107.24716553313</v>
      </c>
      <c r="U79" s="10">
        <f t="shared" si="19"/>
        <v>772022.7551020406</v>
      </c>
      <c r="V79" s="10">
        <f t="shared" si="20"/>
        <v>5233377.4829931986</v>
      </c>
      <c r="W79" s="10">
        <f t="shared" si="21"/>
        <v>967058.91156462592</v>
      </c>
      <c r="X79" s="11">
        <f t="shared" si="25"/>
        <v>5458898.4693877557</v>
      </c>
      <c r="Z79" s="42">
        <v>543.91192028</v>
      </c>
      <c r="AA79" s="2">
        <v>8.6346813474511459E-3</v>
      </c>
      <c r="AC79" s="10"/>
      <c r="AD79" s="10"/>
      <c r="AE79" s="11"/>
    </row>
    <row r="80" spans="1:31" x14ac:dyDescent="0.2">
      <c r="A80" s="2">
        <v>71</v>
      </c>
      <c r="B80" s="2">
        <v>590</v>
      </c>
      <c r="C80" s="10">
        <f>'3 Data'!B80</f>
        <v>373.71428571428578</v>
      </c>
      <c r="D80" s="2">
        <f>'3 Data'!J80</f>
        <v>2343.261904761905</v>
      </c>
      <c r="E80" s="2">
        <f>'3 Data'!F80</f>
        <v>335.76190476190459</v>
      </c>
      <c r="F80" s="2">
        <f>'3 Data'!O80</f>
        <v>2354.4285714285716</v>
      </c>
      <c r="G80" s="14">
        <f>'4 Results'!$E$4*C80+'4 Results'!$E$5*D80+'4 Results'!$E$6*E80</f>
        <v>2422.6072645150771</v>
      </c>
      <c r="H80" s="14">
        <f t="shared" si="23"/>
        <v>-68.178693086505518</v>
      </c>
      <c r="I80" s="14">
        <f t="shared" si="24"/>
        <v>4648.3341909839155</v>
      </c>
      <c r="J80" s="14">
        <f>'4 Results'!$E$4*C80</f>
        <v>453.88179080213013</v>
      </c>
      <c r="K80" s="14">
        <f>'4 Results'!$E$5*D80</f>
        <v>1439.980412951686</v>
      </c>
      <c r="L80" s="14">
        <f>'4 Results'!$E$6*E80</f>
        <v>528.74506076126079</v>
      </c>
      <c r="M80" s="14">
        <f>('4 Results'!$E$6-'4 Results'!$E$25)*E80</f>
        <v>338.72722383253534</v>
      </c>
      <c r="N80" s="14"/>
      <c r="O80" s="10">
        <f t="shared" si="26"/>
        <v>139662.36734693882</v>
      </c>
      <c r="P80" s="10">
        <f t="shared" si="27"/>
        <v>5490876.354308391</v>
      </c>
      <c r="Q80" s="10">
        <f t="shared" si="28"/>
        <v>112736.05668934228</v>
      </c>
      <c r="R80" s="10">
        <f t="shared" si="29"/>
        <v>875710.44897959207</v>
      </c>
      <c r="S80" s="10">
        <f t="shared" si="30"/>
        <v>125479.02040816323</v>
      </c>
      <c r="T80" s="10">
        <f t="shared" si="31"/>
        <v>786778.08049886592</v>
      </c>
      <c r="U80" s="10">
        <f t="shared" si="19"/>
        <v>879883.59183673491</v>
      </c>
      <c r="V80" s="10">
        <f t="shared" si="20"/>
        <v>5517042.7789115654</v>
      </c>
      <c r="W80" s="10">
        <f t="shared" si="21"/>
        <v>790527.42176870711</v>
      </c>
      <c r="X80" s="11">
        <f t="shared" si="25"/>
        <v>5543333.8979591839</v>
      </c>
      <c r="Z80" s="42">
        <v>544.90991832999998</v>
      </c>
      <c r="AA80" s="2">
        <v>8.4744555822881783E-3</v>
      </c>
      <c r="AC80" s="10"/>
      <c r="AD80" s="10"/>
      <c r="AE80" s="11"/>
    </row>
    <row r="81" spans="1:31" x14ac:dyDescent="0.2">
      <c r="A81" s="2">
        <v>72</v>
      </c>
      <c r="B81" s="2">
        <v>591</v>
      </c>
      <c r="C81" s="10">
        <f>'3 Data'!B81</f>
        <v>293.57142857142867</v>
      </c>
      <c r="D81" s="2">
        <f>'3 Data'!J81</f>
        <v>1947.4285714285713</v>
      </c>
      <c r="E81" s="2">
        <f>'3 Data'!F81</f>
        <v>346.26190476190459</v>
      </c>
      <c r="F81" s="2">
        <f>'3 Data'!O81</f>
        <v>2397.2857142857142</v>
      </c>
      <c r="G81" s="14">
        <f>'4 Results'!$E$4*C81+'4 Results'!$E$5*D81+'4 Results'!$E$6*E81</f>
        <v>2098.5601736166436</v>
      </c>
      <c r="H81" s="14">
        <f t="shared" si="23"/>
        <v>298.7255406690706</v>
      </c>
      <c r="I81" s="14">
        <f t="shared" si="24"/>
        <v>89236.948648028556</v>
      </c>
      <c r="J81" s="14">
        <f>'4 Results'!$E$4*C81</f>
        <v>356.54704896726969</v>
      </c>
      <c r="K81" s="14">
        <f>'4 Results'!$E$5*D81</f>
        <v>1196.7330637607758</v>
      </c>
      <c r="L81" s="14">
        <f>'4 Results'!$E$6*E81</f>
        <v>545.28006088859843</v>
      </c>
      <c r="M81" s="14">
        <f>('4 Results'!$E$6-'4 Results'!$E$25)*E81</f>
        <v>349.31995576489589</v>
      </c>
      <c r="N81" s="14"/>
      <c r="O81" s="10">
        <f t="shared" si="26"/>
        <v>86184.183673469452</v>
      </c>
      <c r="P81" s="10">
        <f t="shared" si="27"/>
        <v>3792478.0408163262</v>
      </c>
      <c r="Q81" s="10">
        <f t="shared" si="28"/>
        <v>119897.30668934228</v>
      </c>
      <c r="R81" s="10">
        <f t="shared" si="29"/>
        <v>571709.38775510225</v>
      </c>
      <c r="S81" s="10">
        <f t="shared" si="30"/>
        <v>101652.6020408163</v>
      </c>
      <c r="T81" s="10">
        <f t="shared" si="31"/>
        <v>674320.32653061184</v>
      </c>
      <c r="U81" s="10">
        <f t="shared" si="19"/>
        <v>703774.59183673491</v>
      </c>
      <c r="V81" s="10">
        <f t="shared" si="20"/>
        <v>4668542.6938775508</v>
      </c>
      <c r="W81" s="10">
        <f t="shared" si="21"/>
        <v>830088.71768707444</v>
      </c>
      <c r="X81" s="11">
        <f t="shared" si="25"/>
        <v>5746978.7959183669</v>
      </c>
      <c r="Z81" s="42">
        <v>545.90791637999996</v>
      </c>
      <c r="AA81" s="2">
        <v>8.3285035751832128E-3</v>
      </c>
      <c r="AC81" s="10"/>
      <c r="AD81" s="10"/>
      <c r="AE81" s="11"/>
    </row>
    <row r="82" spans="1:31" x14ac:dyDescent="0.2">
      <c r="A82" s="2">
        <v>73</v>
      </c>
      <c r="B82" s="2">
        <v>592</v>
      </c>
      <c r="C82" s="10">
        <f>'3 Data'!B82</f>
        <v>317.42857142857156</v>
      </c>
      <c r="D82" s="2">
        <f>'3 Data'!J82</f>
        <v>1882.4761904761908</v>
      </c>
      <c r="E82" s="2">
        <f>'3 Data'!F82</f>
        <v>440.80952380952385</v>
      </c>
      <c r="F82" s="2">
        <f>'3 Data'!O82</f>
        <v>2260</v>
      </c>
      <c r="G82" s="14">
        <f>'4 Results'!$E$4*C82+'4 Results'!$E$5*D82+'4 Results'!$E$6*E82</f>
        <v>2236.5105207015995</v>
      </c>
      <c r="H82" s="14">
        <f t="shared" si="23"/>
        <v>23.489479298400511</v>
      </c>
      <c r="I82" s="14">
        <f t="shared" si="24"/>
        <v>551.7556377099861</v>
      </c>
      <c r="J82" s="14">
        <f>'4 Results'!$E$4*C82</f>
        <v>385.52191864003572</v>
      </c>
      <c r="K82" s="14">
        <f>'4 Results'!$E$5*D82</f>
        <v>1156.8185513642165</v>
      </c>
      <c r="L82" s="14">
        <f>'4 Results'!$E$6*E82</f>
        <v>694.17005069734705</v>
      </c>
      <c r="M82" s="14">
        <f>('4 Results'!$E$6-'4 Results'!$E$25)*E82</f>
        <v>444.70258275674115</v>
      </c>
      <c r="N82" s="14"/>
      <c r="O82" s="10">
        <f t="shared" si="26"/>
        <v>100760.89795918376</v>
      </c>
      <c r="P82" s="10">
        <f t="shared" si="27"/>
        <v>3543716.6077097519</v>
      </c>
      <c r="Q82" s="10">
        <f t="shared" si="28"/>
        <v>194313.03628117917</v>
      </c>
      <c r="R82" s="10">
        <f t="shared" si="29"/>
        <v>597551.7278911568</v>
      </c>
      <c r="S82" s="10">
        <f t="shared" si="30"/>
        <v>139925.53741496606</v>
      </c>
      <c r="T82" s="10">
        <f t="shared" si="31"/>
        <v>829813.43310657621</v>
      </c>
      <c r="U82" s="10">
        <f t="shared" si="19"/>
        <v>717388.57142857171</v>
      </c>
      <c r="V82" s="10">
        <f t="shared" si="20"/>
        <v>4254396.1904761912</v>
      </c>
      <c r="W82" s="10">
        <f t="shared" si="21"/>
        <v>996229.5238095239</v>
      </c>
      <c r="X82" s="11">
        <f t="shared" si="25"/>
        <v>5107600</v>
      </c>
      <c r="Z82" s="42">
        <v>546.90591443000005</v>
      </c>
      <c r="AA82" s="2">
        <v>8.1904551567955862E-3</v>
      </c>
      <c r="AC82" s="10"/>
      <c r="AD82" s="10"/>
      <c r="AE82" s="11"/>
    </row>
    <row r="83" spans="1:31" x14ac:dyDescent="0.2">
      <c r="A83" s="2">
        <v>74</v>
      </c>
      <c r="B83" s="2">
        <v>593</v>
      </c>
      <c r="C83" s="10">
        <f>'3 Data'!B83</f>
        <v>326.42857142857133</v>
      </c>
      <c r="D83" s="2">
        <f>'3 Data'!J83</f>
        <v>1896.7380952380952</v>
      </c>
      <c r="E83" s="2">
        <f>'3 Data'!F83</f>
        <v>464.90476190476193</v>
      </c>
      <c r="F83" s="2">
        <f>'3 Data'!O83</f>
        <v>2245.2857142857142</v>
      </c>
      <c r="G83" s="14">
        <f>'4 Results'!$E$4*C83+'4 Results'!$E$5*D83+'4 Results'!$E$6*E83</f>
        <v>2294.1496437703736</v>
      </c>
      <c r="H83" s="14">
        <f t="shared" si="23"/>
        <v>-48.863929484659366</v>
      </c>
      <c r="I83" s="14">
        <f t="shared" si="24"/>
        <v>2387.683604681763</v>
      </c>
      <c r="J83" s="14">
        <f>'4 Results'!$E$4*C83</f>
        <v>396.45255809742616</v>
      </c>
      <c r="K83" s="14">
        <f>'4 Results'!$E$5*D83</f>
        <v>1165.5827716448393</v>
      </c>
      <c r="L83" s="14">
        <f>'4 Results'!$E$6*E83</f>
        <v>732.11431402810831</v>
      </c>
      <c r="M83" s="14">
        <f>('4 Results'!$E$6-'4 Results'!$E$25)*E83</f>
        <v>469.01062066048001</v>
      </c>
      <c r="N83" s="14"/>
      <c r="O83" s="10">
        <f t="shared" si="26"/>
        <v>106555.6122448979</v>
      </c>
      <c r="P83" s="10">
        <f t="shared" si="27"/>
        <v>3597615.4019274376</v>
      </c>
      <c r="Q83" s="10">
        <f t="shared" si="28"/>
        <v>216136.43764172337</v>
      </c>
      <c r="R83" s="10">
        <f t="shared" si="29"/>
        <v>619149.50680272083</v>
      </c>
      <c r="S83" s="10">
        <f t="shared" si="30"/>
        <v>151758.19727891154</v>
      </c>
      <c r="T83" s="10">
        <f t="shared" si="31"/>
        <v>881802.57256235834</v>
      </c>
      <c r="U83" s="10">
        <f t="shared" si="19"/>
        <v>732925.40816326509</v>
      </c>
      <c r="V83" s="10">
        <f t="shared" si="20"/>
        <v>4258718.948979592</v>
      </c>
      <c r="W83" s="10">
        <f t="shared" si="21"/>
        <v>1043844.0204081633</v>
      </c>
      <c r="X83" s="11">
        <f t="shared" si="25"/>
        <v>5041307.9387755096</v>
      </c>
      <c r="Z83" s="42">
        <v>547.90391248000003</v>
      </c>
      <c r="AA83" s="2">
        <v>8.04490646841639E-3</v>
      </c>
      <c r="AC83" s="10"/>
      <c r="AD83" s="10"/>
      <c r="AE83" s="11"/>
    </row>
    <row r="84" spans="1:31" x14ac:dyDescent="0.2">
      <c r="A84" s="2">
        <v>75</v>
      </c>
      <c r="B84" s="2">
        <v>594</v>
      </c>
      <c r="C84" s="10">
        <f>'3 Data'!B84</f>
        <v>362.42857142857156</v>
      </c>
      <c r="D84" s="2">
        <f>'3 Data'!J84</f>
        <v>1757.9523809523807</v>
      </c>
      <c r="E84" s="2">
        <f>'3 Data'!F84</f>
        <v>416.28571428571422</v>
      </c>
      <c r="F84" s="2">
        <f>'3 Data'!O84</f>
        <v>2363.1428571428573</v>
      </c>
      <c r="G84" s="14">
        <f>'4 Results'!$E$4*C84+'4 Results'!$E$5*D84+'4 Results'!$E$6*E84</f>
        <v>2176.022232707337</v>
      </c>
      <c r="H84" s="14">
        <f t="shared" si="23"/>
        <v>187.12062443552031</v>
      </c>
      <c r="I84" s="14">
        <f t="shared" si="24"/>
        <v>35014.128089139042</v>
      </c>
      <c r="J84" s="14">
        <f>'4 Results'!$E$4*C84</f>
        <v>440.17511592698941</v>
      </c>
      <c r="K84" s="14">
        <f>'4 Results'!$E$5*D84</f>
        <v>1080.2962273781436</v>
      </c>
      <c r="L84" s="14">
        <f>'4 Results'!$E$6*E84</f>
        <v>655.55088940220435</v>
      </c>
      <c r="M84" s="14">
        <f>('4 Results'!$E$6-'4 Results'!$E$25)*E84</f>
        <v>419.96218844759966</v>
      </c>
      <c r="N84" s="14"/>
      <c r="O84" s="10">
        <f t="shared" si="26"/>
        <v>131354.46938775521</v>
      </c>
      <c r="P84" s="10">
        <f t="shared" si="27"/>
        <v>3090396.5736961444</v>
      </c>
      <c r="Q84" s="10">
        <f t="shared" si="28"/>
        <v>173293.79591836728</v>
      </c>
      <c r="R84" s="10">
        <f t="shared" si="29"/>
        <v>637132.17006802734</v>
      </c>
      <c r="S84" s="10">
        <f t="shared" si="30"/>
        <v>150873.8367346939</v>
      </c>
      <c r="T84" s="10">
        <f t="shared" si="31"/>
        <v>731810.46258503385</v>
      </c>
      <c r="U84" s="10">
        <f t="shared" si="19"/>
        <v>856470.48979591869</v>
      </c>
      <c r="V84" s="10">
        <f t="shared" si="20"/>
        <v>4154292.612244898</v>
      </c>
      <c r="W84" s="10">
        <f t="shared" si="21"/>
        <v>983742.61224489787</v>
      </c>
      <c r="X84" s="11">
        <f t="shared" si="25"/>
        <v>5584444.1632653074</v>
      </c>
      <c r="Z84" s="42">
        <v>548.90191053000001</v>
      </c>
      <c r="AA84" s="2">
        <v>7.9143461088892336E-3</v>
      </c>
      <c r="AC84" s="10"/>
      <c r="AD84" s="10"/>
      <c r="AE84" s="11"/>
    </row>
    <row r="85" spans="1:31" x14ac:dyDescent="0.2">
      <c r="A85" s="2">
        <v>76</v>
      </c>
      <c r="B85" s="2">
        <v>595</v>
      </c>
      <c r="C85" s="10">
        <f>'3 Data'!B85</f>
        <v>278.85714285714289</v>
      </c>
      <c r="D85" s="2">
        <f>'3 Data'!J85</f>
        <v>1878.785714285714</v>
      </c>
      <c r="E85" s="2">
        <f>'3 Data'!F85</f>
        <v>740.95238095238074</v>
      </c>
      <c r="F85" s="2">
        <f>'3 Data'!O85</f>
        <v>2551.1428571428569</v>
      </c>
      <c r="G85" s="14">
        <f>'4 Results'!$E$4*C85+'4 Results'!$E$5*D85+'4 Results'!$E$6*E85</f>
        <v>2660.050594059453</v>
      </c>
      <c r="H85" s="14">
        <f t="shared" si="23"/>
        <v>-108.90773691659615</v>
      </c>
      <c r="I85" s="14">
        <f t="shared" ref="I85:I116" si="32">H85*H85</f>
        <v>11860.89516029452</v>
      </c>
      <c r="J85" s="14">
        <f>'4 Results'!$E$4*C85</f>
        <v>338.67632096550381</v>
      </c>
      <c r="K85" s="14">
        <f>'4 Results'!$E$5*D85</f>
        <v>1154.5506813416844</v>
      </c>
      <c r="L85" s="14">
        <f>'4 Results'!$E$6*E85</f>
        <v>1166.8235917522647</v>
      </c>
      <c r="M85" s="14">
        <f>('4 Results'!$E$6-'4 Results'!$E$25)*E85</f>
        <v>747.49618534027104</v>
      </c>
      <c r="N85" s="14"/>
      <c r="O85" s="10">
        <f t="shared" si="26"/>
        <v>77761.306122448994</v>
      </c>
      <c r="P85" s="10">
        <f t="shared" si="27"/>
        <v>3529835.7602040805</v>
      </c>
      <c r="Q85" s="10">
        <f t="shared" si="28"/>
        <v>549010.4308390019</v>
      </c>
      <c r="R85" s="10">
        <f t="shared" si="29"/>
        <v>523912.81632653059</v>
      </c>
      <c r="S85" s="10">
        <f t="shared" si="30"/>
        <v>206619.8639455782</v>
      </c>
      <c r="T85" s="10">
        <f t="shared" si="31"/>
        <v>1392090.7482993191</v>
      </c>
      <c r="U85" s="10">
        <f t="shared" si="19"/>
        <v>711404.40816326533</v>
      </c>
      <c r="V85" s="10">
        <f t="shared" si="20"/>
        <v>4793050.7551020393</v>
      </c>
      <c r="W85" s="10">
        <f t="shared" si="21"/>
        <v>1890275.3741496592</v>
      </c>
      <c r="X85" s="11">
        <f t="shared" si="25"/>
        <v>6508329.8775510192</v>
      </c>
      <c r="Z85" s="42">
        <v>549.89990857999999</v>
      </c>
      <c r="AA85" s="2">
        <v>7.7820311240277724E-3</v>
      </c>
      <c r="AC85" s="10"/>
      <c r="AD85" s="10"/>
      <c r="AE85" s="11"/>
    </row>
    <row r="86" spans="1:31" x14ac:dyDescent="0.2">
      <c r="A86" s="2">
        <v>77</v>
      </c>
      <c r="B86" s="2">
        <v>596</v>
      </c>
      <c r="C86" s="10">
        <f>'3 Data'!B86</f>
        <v>146.71428571428555</v>
      </c>
      <c r="D86" s="2">
        <f>'3 Data'!J86</f>
        <v>1810.5476190476193</v>
      </c>
      <c r="E86" s="2">
        <f>'3 Data'!F86</f>
        <v>806.54761904761904</v>
      </c>
      <c r="F86" s="2">
        <f>'3 Data'!O86</f>
        <v>2597.5714285714284</v>
      </c>
      <c r="G86" s="14">
        <f>'4 Results'!$E$4*C86+'4 Results'!$E$5*D86+'4 Results'!$E$6*E86</f>
        <v>2560.9242810648593</v>
      </c>
      <c r="H86" s="14">
        <f t="shared" si="23"/>
        <v>36.647147506569127</v>
      </c>
      <c r="I86" s="14">
        <f t="shared" si="32"/>
        <v>1343.0134203682358</v>
      </c>
      <c r="J86" s="14">
        <f>'4 Results'!$E$4*C86</f>
        <v>178.1867733768299</v>
      </c>
      <c r="K86" s="14">
        <f>'4 Results'!$E$5*D86</f>
        <v>1112.617033054097</v>
      </c>
      <c r="L86" s="14">
        <f>'4 Results'!$E$6*E86</f>
        <v>1270.1204746339326</v>
      </c>
      <c r="M86" s="14">
        <f>('4 Results'!$E$6-'4 Results'!$E$25)*E86</f>
        <v>813.67073516714936</v>
      </c>
      <c r="N86" s="14"/>
      <c r="O86" s="10">
        <f t="shared" si="26"/>
        <v>21525.081632653015</v>
      </c>
      <c r="P86" s="10">
        <f t="shared" si="27"/>
        <v>3278082.6808390031</v>
      </c>
      <c r="Q86" s="10">
        <f t="shared" si="28"/>
        <v>650519.0617913832</v>
      </c>
      <c r="R86" s="10">
        <f t="shared" si="29"/>
        <v>265633.20068027184</v>
      </c>
      <c r="S86" s="10">
        <f t="shared" si="30"/>
        <v>118332.05782312911</v>
      </c>
      <c r="T86" s="10">
        <f t="shared" si="31"/>
        <v>1460292.8713151929</v>
      </c>
      <c r="U86" s="10">
        <f t="shared" si="19"/>
        <v>381100.83673469344</v>
      </c>
      <c r="V86" s="10">
        <f t="shared" si="20"/>
        <v>4703026.7653061226</v>
      </c>
      <c r="W86" s="10">
        <f t="shared" si="21"/>
        <v>2095065.051020408</v>
      </c>
      <c r="X86" s="11">
        <f t="shared" si="25"/>
        <v>6747377.3265306111</v>
      </c>
      <c r="Z86" s="42">
        <v>550.89790662999997</v>
      </c>
      <c r="AA86" s="2">
        <v>7.6526122856338426E-3</v>
      </c>
      <c r="AC86" s="10"/>
      <c r="AD86" s="10"/>
      <c r="AE86" s="11"/>
    </row>
    <row r="87" spans="1:31" x14ac:dyDescent="0.2">
      <c r="A87" s="2">
        <v>78</v>
      </c>
      <c r="B87" s="2">
        <v>597</v>
      </c>
      <c r="C87" s="10">
        <f>'3 Data'!B87</f>
        <v>252.42857142857156</v>
      </c>
      <c r="D87" s="2">
        <f>'3 Data'!J87</f>
        <v>1516.9761904761906</v>
      </c>
      <c r="E87" s="2">
        <f>'3 Data'!F87</f>
        <v>727.64285714285711</v>
      </c>
      <c r="F87" s="2">
        <f>'3 Data'!O87</f>
        <v>2501.8571428571431</v>
      </c>
      <c r="G87" s="14">
        <f>'4 Results'!$E$4*C87+'4 Results'!$E$5*D87+'4 Results'!$E$6*E87</f>
        <v>2384.6543025894325</v>
      </c>
      <c r="H87" s="14">
        <f t="shared" si="23"/>
        <v>117.2028402677106</v>
      </c>
      <c r="I87" s="14">
        <f t="shared" si="32"/>
        <v>13736.505766818485</v>
      </c>
      <c r="J87" s="14">
        <f>'4 Results'!$E$4*C87</f>
        <v>306.57841144776921</v>
      </c>
      <c r="K87" s="14">
        <f>'4 Results'!$E$5*D87</f>
        <v>932.21163061656796</v>
      </c>
      <c r="L87" s="14">
        <f>'4 Results'!$E$6*E87</f>
        <v>1145.8642605250955</v>
      </c>
      <c r="M87" s="14">
        <f>('4 Results'!$E$6-'4 Results'!$E$25)*E87</f>
        <v>734.0691169724945</v>
      </c>
      <c r="N87" s="14"/>
      <c r="O87" s="10">
        <f t="shared" si="26"/>
        <v>63720.183673469452</v>
      </c>
      <c r="P87" s="10">
        <f t="shared" si="27"/>
        <v>2301216.7624716558</v>
      </c>
      <c r="Q87" s="10">
        <f t="shared" si="28"/>
        <v>529464.12755102036</v>
      </c>
      <c r="R87" s="10">
        <f t="shared" si="29"/>
        <v>382928.13265306148</v>
      </c>
      <c r="S87" s="10">
        <f t="shared" si="30"/>
        <v>183677.84693877559</v>
      </c>
      <c r="T87" s="10">
        <f t="shared" si="31"/>
        <v>1103816.8894557822</v>
      </c>
      <c r="U87" s="10">
        <f t="shared" si="19"/>
        <v>631540.22448979632</v>
      </c>
      <c r="V87" s="10">
        <f t="shared" si="20"/>
        <v>3795257.7176870755</v>
      </c>
      <c r="W87" s="10">
        <f t="shared" si="21"/>
        <v>1820458.4795918369</v>
      </c>
      <c r="X87" s="11">
        <f t="shared" si="25"/>
        <v>6259289.1632653074</v>
      </c>
      <c r="Z87" s="42">
        <v>551.89590467999994</v>
      </c>
      <c r="AA87" s="2">
        <v>7.5213304151733927E-3</v>
      </c>
      <c r="AC87" s="10"/>
      <c r="AD87" s="10"/>
      <c r="AE87" s="11"/>
    </row>
    <row r="88" spans="1:31" x14ac:dyDescent="0.2">
      <c r="A88" s="2">
        <v>79</v>
      </c>
      <c r="B88" s="2">
        <v>598</v>
      </c>
      <c r="C88" s="10">
        <f>'3 Data'!B88</f>
        <v>192.28571428571433</v>
      </c>
      <c r="D88" s="2">
        <f>'3 Data'!J88</f>
        <v>1644.261904761905</v>
      </c>
      <c r="E88" s="2">
        <f>'3 Data'!F88</f>
        <v>802.92857142857133</v>
      </c>
      <c r="F88" s="2">
        <f>'3 Data'!O88</f>
        <v>2447.5714285714284</v>
      </c>
      <c r="G88" s="14">
        <f>'4 Results'!$E$4*C88+'4 Results'!$E$5*D88+'4 Results'!$E$6*E88</f>
        <v>2508.3865150509332</v>
      </c>
      <c r="H88" s="14">
        <f t="shared" si="23"/>
        <v>-60.815086479504771</v>
      </c>
      <c r="I88" s="14">
        <f t="shared" si="32"/>
        <v>3698.4747435096442</v>
      </c>
      <c r="J88" s="14">
        <f>'4 Results'!$E$4*C88</f>
        <v>233.5339795182214</v>
      </c>
      <c r="K88" s="14">
        <f>'4 Results'!$E$5*D88</f>
        <v>1010.4311992646645</v>
      </c>
      <c r="L88" s="14">
        <f>'4 Results'!$E$6*E88</f>
        <v>1264.4213362680473</v>
      </c>
      <c r="M88" s="14">
        <f>('4 Results'!$E$6-'4 Results'!$E$25)*E88</f>
        <v>810.01972552152847</v>
      </c>
      <c r="N88" s="14"/>
      <c r="O88" s="10">
        <f t="shared" si="26"/>
        <v>36973.795918367367</v>
      </c>
      <c r="P88" s="10">
        <f t="shared" si="27"/>
        <v>2703597.2114512483</v>
      </c>
      <c r="Q88" s="10">
        <f t="shared" si="28"/>
        <v>644694.29081632639</v>
      </c>
      <c r="R88" s="10">
        <f t="shared" si="29"/>
        <v>316168.07482993213</v>
      </c>
      <c r="S88" s="10">
        <f t="shared" si="30"/>
        <v>154391.69387755104</v>
      </c>
      <c r="T88" s="10">
        <f t="shared" si="31"/>
        <v>1320224.862244898</v>
      </c>
      <c r="U88" s="10">
        <f t="shared" si="19"/>
        <v>470633.02040816337</v>
      </c>
      <c r="V88" s="10">
        <f t="shared" si="20"/>
        <v>4024448.4591836738</v>
      </c>
      <c r="W88" s="10">
        <f t="shared" si="21"/>
        <v>1965225.0306122445</v>
      </c>
      <c r="X88" s="11">
        <f t="shared" si="25"/>
        <v>5990605.897959183</v>
      </c>
      <c r="Z88" s="42">
        <v>552.89390273000004</v>
      </c>
      <c r="AA88" s="2">
        <v>7.3717652310106687E-3</v>
      </c>
      <c r="AC88" s="10"/>
      <c r="AD88" s="10"/>
      <c r="AE88" s="11"/>
    </row>
    <row r="89" spans="1:31" x14ac:dyDescent="0.2">
      <c r="A89" s="2">
        <v>80</v>
      </c>
      <c r="B89" s="2">
        <v>599</v>
      </c>
      <c r="C89" s="10">
        <f>'3 Data'!B89</f>
        <v>426</v>
      </c>
      <c r="D89" s="2">
        <f>'3 Data'!J89</f>
        <v>1409.3095238095236</v>
      </c>
      <c r="E89" s="2">
        <f>'3 Data'!F89</f>
        <v>829.9761904761906</v>
      </c>
      <c r="F89" s="2">
        <f>'3 Data'!O89</f>
        <v>2457.7142857142853</v>
      </c>
      <c r="G89" s="14">
        <f>'4 Results'!$E$4*C89+'4 Results'!$E$5*D89+'4 Results'!$E$6*E89</f>
        <v>2690.4468493065706</v>
      </c>
      <c r="H89" s="14">
        <f t="shared" si="23"/>
        <v>-232.73256359228526</v>
      </c>
      <c r="I89" s="14">
        <f t="shared" si="32"/>
        <v>54164.4461562371</v>
      </c>
      <c r="J89" s="14">
        <f>'4 Results'!$E$4*C89</f>
        <v>517.38360098316195</v>
      </c>
      <c r="K89" s="14">
        <f>'4 Results'!$E$5*D89</f>
        <v>866.04835163664029</v>
      </c>
      <c r="L89" s="14">
        <f>'4 Results'!$E$6*E89</f>
        <v>1307.014896686768</v>
      </c>
      <c r="M89" s="14">
        <f>('4 Results'!$E$6-'4 Results'!$E$25)*E89</f>
        <v>837.30621866248464</v>
      </c>
      <c r="N89" s="14"/>
      <c r="O89" s="10">
        <f t="shared" si="26"/>
        <v>181476</v>
      </c>
      <c r="P89" s="10">
        <f t="shared" si="27"/>
        <v>1986153.3339002263</v>
      </c>
      <c r="Q89" s="10">
        <f t="shared" si="28"/>
        <v>688860.47675736982</v>
      </c>
      <c r="R89" s="10">
        <f t="shared" si="29"/>
        <v>600365.85714285704</v>
      </c>
      <c r="S89" s="10">
        <f t="shared" si="30"/>
        <v>353569.85714285722</v>
      </c>
      <c r="T89" s="10">
        <f t="shared" si="31"/>
        <v>1169693.3497732426</v>
      </c>
      <c r="U89" s="10">
        <f t="shared" si="19"/>
        <v>1046986.2857142856</v>
      </c>
      <c r="V89" s="10">
        <f t="shared" si="20"/>
        <v>3463680.1496598627</v>
      </c>
      <c r="W89" s="10">
        <f t="shared" si="21"/>
        <v>2039844.3401360544</v>
      </c>
      <c r="X89" s="11">
        <f t="shared" si="25"/>
        <v>6040359.5102040796</v>
      </c>
      <c r="Z89" s="42">
        <v>553.89190078000001</v>
      </c>
      <c r="AA89" s="2">
        <v>7.2145311929672981E-3</v>
      </c>
      <c r="AC89" s="10"/>
      <c r="AD89" s="10"/>
      <c r="AE89" s="11"/>
    </row>
    <row r="90" spans="1:31" x14ac:dyDescent="0.2">
      <c r="A90" s="2">
        <v>81</v>
      </c>
      <c r="B90" s="2">
        <v>600</v>
      </c>
      <c r="C90" s="10">
        <f>'3 Data'!B90</f>
        <v>271.14285714285722</v>
      </c>
      <c r="D90" s="2">
        <f>'3 Data'!J90</f>
        <v>1458.2619047619046</v>
      </c>
      <c r="E90" s="2">
        <f>'3 Data'!F90</f>
        <v>639.92857142857133</v>
      </c>
      <c r="F90" s="2">
        <f>'3 Data'!O90</f>
        <v>2372.7142857142858</v>
      </c>
      <c r="G90" s="14">
        <f>'4 Results'!$E$4*C90+'4 Results'!$E$5*D90+'4 Results'!$E$6*E90</f>
        <v>2233.1728953747502</v>
      </c>
      <c r="H90" s="14">
        <f t="shared" si="23"/>
        <v>139.54139033953561</v>
      </c>
      <c r="I90" s="14">
        <f t="shared" si="32"/>
        <v>19471.799617890643</v>
      </c>
      <c r="J90" s="14">
        <f>'4 Results'!$E$4*C90</f>
        <v>329.3072014305975</v>
      </c>
      <c r="K90" s="14">
        <f>'4 Results'!$E$5*D90</f>
        <v>896.13055012906193</v>
      </c>
      <c r="L90" s="14">
        <f>'4 Results'!$E$6*E90</f>
        <v>1007.7351438150909</v>
      </c>
      <c r="M90" s="14">
        <f>('4 Results'!$E$6-'4 Results'!$E$25)*E90</f>
        <v>645.58017266678883</v>
      </c>
      <c r="N90" s="14"/>
      <c r="O90" s="10">
        <f t="shared" si="26"/>
        <v>73518.448979591878</v>
      </c>
      <c r="P90" s="10">
        <f t="shared" si="27"/>
        <v>2126527.7828798182</v>
      </c>
      <c r="Q90" s="10">
        <f t="shared" si="28"/>
        <v>409508.57653061213</v>
      </c>
      <c r="R90" s="10">
        <f t="shared" si="29"/>
        <v>395397.29931972799</v>
      </c>
      <c r="S90" s="10">
        <f t="shared" si="30"/>
        <v>173512.06122448982</v>
      </c>
      <c r="T90" s="10">
        <f t="shared" si="31"/>
        <v>933183.4574829929</v>
      </c>
      <c r="U90" s="10">
        <f t="shared" si="19"/>
        <v>643344.53061224509</v>
      </c>
      <c r="V90" s="10">
        <f t="shared" si="20"/>
        <v>3460038.8537414963</v>
      </c>
      <c r="W90" s="10">
        <f t="shared" si="21"/>
        <v>1518367.663265306</v>
      </c>
      <c r="X90" s="11">
        <f t="shared" ref="X90:X121" si="33">F90*F90</f>
        <v>5629773.0816326533</v>
      </c>
      <c r="Z90" s="42">
        <v>554.88989882999999</v>
      </c>
      <c r="AA90" s="2">
        <v>7.0477495438511012E-3</v>
      </c>
      <c r="AC90" s="10"/>
      <c r="AD90" s="10"/>
      <c r="AE90" s="11"/>
    </row>
    <row r="91" spans="1:31" x14ac:dyDescent="0.2">
      <c r="A91" s="2">
        <v>82</v>
      </c>
      <c r="B91" s="2">
        <v>601</v>
      </c>
      <c r="C91" s="10">
        <f>'3 Data'!B91</f>
        <v>230.57142857142856</v>
      </c>
      <c r="D91" s="2">
        <f>'3 Data'!J91</f>
        <v>1380.1428571428573</v>
      </c>
      <c r="E91" s="2">
        <f>'3 Data'!F91</f>
        <v>825.64285714285722</v>
      </c>
      <c r="F91" s="2">
        <f>'3 Data'!O91</f>
        <v>2527.2857142857142</v>
      </c>
      <c r="G91" s="14">
        <f>'4 Results'!$E$4*C91+'4 Results'!$E$5*D91+'4 Results'!$E$6*E91</f>
        <v>2428.3483638946709</v>
      </c>
      <c r="H91" s="14">
        <f t="shared" si="23"/>
        <v>98.93735039104331</v>
      </c>
      <c r="I91" s="14">
        <f t="shared" si="32"/>
        <v>9788.5993024000782</v>
      </c>
      <c r="J91" s="14">
        <f>'4 Results'!$E$4*C91</f>
        <v>280.03257276553433</v>
      </c>
      <c r="K91" s="14">
        <f>'4 Results'!$E$5*D91</f>
        <v>848.1248627488892</v>
      </c>
      <c r="L91" s="14">
        <f>'4 Results'!$E$6*E91</f>
        <v>1300.1909283802474</v>
      </c>
      <c r="M91" s="14">
        <f>('4 Results'!$E$6-'4 Results'!$E$25)*E91</f>
        <v>832.93461500785963</v>
      </c>
      <c r="N91" s="14"/>
      <c r="O91" s="10">
        <f t="shared" si="26"/>
        <v>53163.183673469379</v>
      </c>
      <c r="P91" s="10">
        <f t="shared" si="27"/>
        <v>1904794.3061224495</v>
      </c>
      <c r="Q91" s="10">
        <f t="shared" si="28"/>
        <v>681686.12755102059</v>
      </c>
      <c r="R91" s="10">
        <f t="shared" si="29"/>
        <v>318221.51020408166</v>
      </c>
      <c r="S91" s="10">
        <f t="shared" si="30"/>
        <v>190369.6530612245</v>
      </c>
      <c r="T91" s="10">
        <f t="shared" si="31"/>
        <v>1139505.0918367349</v>
      </c>
      <c r="U91" s="10">
        <f t="shared" si="19"/>
        <v>582719.87755102036</v>
      </c>
      <c r="V91" s="10">
        <f t="shared" si="20"/>
        <v>3488015.3265306125</v>
      </c>
      <c r="W91" s="10">
        <f t="shared" si="21"/>
        <v>2086635.3979591839</v>
      </c>
      <c r="X91" s="11">
        <f t="shared" si="33"/>
        <v>6387173.0816326523</v>
      </c>
      <c r="Z91" s="42">
        <v>555.88789687999997</v>
      </c>
      <c r="AA91" s="2">
        <v>6.8821713500222719E-3</v>
      </c>
      <c r="AC91" s="10"/>
      <c r="AD91" s="10"/>
      <c r="AE91" s="11"/>
    </row>
    <row r="92" spans="1:31" x14ac:dyDescent="0.2">
      <c r="A92" s="2">
        <v>83</v>
      </c>
      <c r="B92" s="2">
        <v>602</v>
      </c>
      <c r="C92" s="10">
        <f>'3 Data'!B92</f>
        <v>198.42857142857144</v>
      </c>
      <c r="D92" s="2">
        <f>'3 Data'!J92</f>
        <v>1335.1428571428569</v>
      </c>
      <c r="E92" s="2">
        <f>'3 Data'!F92</f>
        <v>910.80952380952351</v>
      </c>
      <c r="F92" s="2">
        <f>'3 Data'!O92</f>
        <v>2492.2857142857142</v>
      </c>
      <c r="G92" s="14">
        <f>'4 Results'!$E$4*C92+'4 Results'!$E$5*D92+'4 Results'!$E$6*E92</f>
        <v>2495.774206232245</v>
      </c>
      <c r="H92" s="14">
        <f t="shared" si="23"/>
        <v>-3.4884919465307576</v>
      </c>
      <c r="I92" s="14">
        <f t="shared" si="32"/>
        <v>12.169576061009954</v>
      </c>
      <c r="J92" s="14">
        <f>'4 Results'!$E$4*C92</f>
        <v>240.99457470342458</v>
      </c>
      <c r="K92" s="14">
        <f>'4 Results'!$E$5*D92</f>
        <v>820.47147989350128</v>
      </c>
      <c r="L92" s="14">
        <f>'4 Results'!$E$6*E92</f>
        <v>1434.3081516353193</v>
      </c>
      <c r="M92" s="14">
        <f>('4 Results'!$E$6-'4 Results'!$E$25)*E92</f>
        <v>918.85344068145014</v>
      </c>
      <c r="N92" s="14"/>
      <c r="O92" s="10">
        <f t="shared" si="26"/>
        <v>39373.897959183683</v>
      </c>
      <c r="P92" s="10">
        <f t="shared" si="27"/>
        <v>1782606.4489795913</v>
      </c>
      <c r="Q92" s="10">
        <f t="shared" si="28"/>
        <v>829573.98866213101</v>
      </c>
      <c r="R92" s="10">
        <f t="shared" si="29"/>
        <v>264930.48979591834</v>
      </c>
      <c r="S92" s="10">
        <f t="shared" si="30"/>
        <v>180730.63265306118</v>
      </c>
      <c r="T92" s="10">
        <f t="shared" si="31"/>
        <v>1216060.8299319721</v>
      </c>
      <c r="U92" s="10">
        <f t="shared" si="19"/>
        <v>494540.69387755106</v>
      </c>
      <c r="V92" s="10">
        <f t="shared" si="20"/>
        <v>3327557.4693877543</v>
      </c>
      <c r="W92" s="10">
        <f t="shared" si="21"/>
        <v>2269997.5646258495</v>
      </c>
      <c r="X92" s="11">
        <f t="shared" si="33"/>
        <v>6211488.0816326523</v>
      </c>
      <c r="Z92" s="42">
        <v>556.88589492999995</v>
      </c>
      <c r="AA92" s="2">
        <v>6.6930146919366596E-3</v>
      </c>
      <c r="AC92" s="10"/>
      <c r="AD92" s="10"/>
      <c r="AE92" s="11"/>
    </row>
    <row r="93" spans="1:31" x14ac:dyDescent="0.2">
      <c r="A93" s="2">
        <v>84</v>
      </c>
      <c r="B93" s="2">
        <v>603</v>
      </c>
      <c r="C93" s="10">
        <f>'3 Data'!B93</f>
        <v>240</v>
      </c>
      <c r="D93" s="2">
        <f>'3 Data'!J93</f>
        <v>1141.5238095238094</v>
      </c>
      <c r="E93" s="2">
        <f>'3 Data'!F93</f>
        <v>744.35714285714289</v>
      </c>
      <c r="F93" s="2">
        <f>'3 Data'!O93</f>
        <v>2469.7142857142853</v>
      </c>
      <c r="G93" s="14">
        <f>'4 Results'!$E$4*C93+'4 Results'!$E$5*D93+'4 Results'!$E$6*E93</f>
        <v>2165.1577765175462</v>
      </c>
      <c r="H93" s="14">
        <f t="shared" si="23"/>
        <v>304.55650919673917</v>
      </c>
      <c r="I93" s="14">
        <f t="shared" si="32"/>
        <v>92754.667294103478</v>
      </c>
      <c r="J93" s="14">
        <f>'4 Results'!$E$4*C93</f>
        <v>291.48371886375327</v>
      </c>
      <c r="K93" s="14">
        <f>'4 Results'!$E$5*D93</f>
        <v>701.48877651783346</v>
      </c>
      <c r="L93" s="14">
        <f>'4 Results'!$E$6*E93</f>
        <v>1172.1852811359597</v>
      </c>
      <c r="M93" s="14">
        <f>('4 Results'!$E$6-'4 Results'!$E$25)*E93</f>
        <v>750.9310167831909</v>
      </c>
      <c r="N93" s="14"/>
      <c r="O93" s="10">
        <f t="shared" si="26"/>
        <v>57600</v>
      </c>
      <c r="P93" s="10">
        <f t="shared" si="27"/>
        <v>1303076.6077097503</v>
      </c>
      <c r="Q93" s="10">
        <f t="shared" si="28"/>
        <v>554067.55612244899</v>
      </c>
      <c r="R93" s="10">
        <f t="shared" si="29"/>
        <v>273965.71428571426</v>
      </c>
      <c r="S93" s="10">
        <f t="shared" si="30"/>
        <v>178645.71428571429</v>
      </c>
      <c r="T93" s="10">
        <f t="shared" si="31"/>
        <v>849701.40136054414</v>
      </c>
      <c r="U93" s="10">
        <f t="shared" si="19"/>
        <v>592731.42857142852</v>
      </c>
      <c r="V93" s="10">
        <f t="shared" si="20"/>
        <v>2819237.6598639446</v>
      </c>
      <c r="W93" s="10">
        <f t="shared" si="21"/>
        <v>1838349.4693877548</v>
      </c>
      <c r="X93" s="11">
        <f t="shared" si="33"/>
        <v>6099488.6530612223</v>
      </c>
      <c r="Z93" s="42">
        <v>557.88389298000004</v>
      </c>
      <c r="AA93" s="2">
        <v>6.4884566349383312E-3</v>
      </c>
      <c r="AC93" s="10"/>
      <c r="AD93" s="10"/>
      <c r="AE93" s="11"/>
    </row>
    <row r="94" spans="1:31" x14ac:dyDescent="0.2">
      <c r="A94" s="2">
        <v>85</v>
      </c>
      <c r="B94" s="2">
        <v>604</v>
      </c>
      <c r="C94" s="10">
        <f>'3 Data'!B94</f>
        <v>375.85714285714289</v>
      </c>
      <c r="D94" s="2">
        <f>'3 Data'!J94</f>
        <v>1301.3333333333335</v>
      </c>
      <c r="E94" s="2">
        <f>'3 Data'!F94</f>
        <v>868.83333333333326</v>
      </c>
      <c r="F94" s="2">
        <f>'3 Data'!O94</f>
        <v>2554.1428571428569</v>
      </c>
      <c r="G94" s="14">
        <f>'4 Results'!$E$4*C94+'4 Results'!$E$5*D94+'4 Results'!$E$6*E94</f>
        <v>2624.3848336668043</v>
      </c>
      <c r="H94" s="14">
        <f t="shared" si="23"/>
        <v>-70.241976523947415</v>
      </c>
      <c r="I94" s="14">
        <f t="shared" si="32"/>
        <v>4933.93526599078</v>
      </c>
      <c r="J94" s="14">
        <f>'4 Results'!$E$4*C94</f>
        <v>456.48432400627075</v>
      </c>
      <c r="K94" s="14">
        <f>'4 Results'!$E$5*D94</f>
        <v>799.69486420321027</v>
      </c>
      <c r="L94" s="14">
        <f>'4 Results'!$E$6*E94</f>
        <v>1368.2056454573235</v>
      </c>
      <c r="M94" s="14">
        <f>('4 Results'!$E$6-'4 Results'!$E$25)*E94</f>
        <v>876.50653275230843</v>
      </c>
      <c r="N94" s="14"/>
      <c r="O94" s="10">
        <f t="shared" si="26"/>
        <v>141268.5918367347</v>
      </c>
      <c r="P94" s="10">
        <f t="shared" si="27"/>
        <v>1693468.4444444447</v>
      </c>
      <c r="Q94" s="10">
        <f t="shared" si="28"/>
        <v>754871.36111111101</v>
      </c>
      <c r="R94" s="10">
        <f t="shared" si="29"/>
        <v>489115.4285714287</v>
      </c>
      <c r="S94" s="10">
        <f t="shared" si="30"/>
        <v>326557.21428571426</v>
      </c>
      <c r="T94" s="10">
        <f t="shared" si="31"/>
        <v>1130641.7777777778</v>
      </c>
      <c r="U94" s="10">
        <f t="shared" si="19"/>
        <v>959992.83673469385</v>
      </c>
      <c r="V94" s="10">
        <f t="shared" si="20"/>
        <v>3323791.2380952383</v>
      </c>
      <c r="W94" s="10">
        <f t="shared" si="21"/>
        <v>2219124.452380952</v>
      </c>
      <c r="X94" s="11">
        <f t="shared" si="33"/>
        <v>6523645.7346938765</v>
      </c>
      <c r="Z94" s="42">
        <v>558.88189103000002</v>
      </c>
      <c r="AA94" s="2">
        <v>6.2673480149558897E-3</v>
      </c>
      <c r="AC94" s="10"/>
      <c r="AD94" s="10"/>
      <c r="AE94" s="11"/>
    </row>
    <row r="95" spans="1:31" x14ac:dyDescent="0.2">
      <c r="A95" s="2">
        <v>86</v>
      </c>
      <c r="B95" s="2">
        <v>605</v>
      </c>
      <c r="C95" s="10">
        <f>'3 Data'!B95</f>
        <v>121</v>
      </c>
      <c r="D95" s="2">
        <f>'3 Data'!J95</f>
        <v>1223.3095238095236</v>
      </c>
      <c r="E95" s="2">
        <f>'3 Data'!F95</f>
        <v>780.64285714285711</v>
      </c>
      <c r="F95" s="2">
        <f>'3 Data'!O95</f>
        <v>2348.4285714285716</v>
      </c>
      <c r="G95" s="14">
        <f>'4 Results'!$E$4*C95+'4 Results'!$E$5*D95+'4 Results'!$E$6*E95</f>
        <v>2128.0307195484088</v>
      </c>
      <c r="H95" s="14">
        <f t="shared" si="23"/>
        <v>220.39785188016276</v>
      </c>
      <c r="I95" s="14">
        <f t="shared" si="32"/>
        <v>48575.213113390164</v>
      </c>
      <c r="J95" s="14">
        <f>'4 Results'!$E$4*C95</f>
        <v>146.95637492714226</v>
      </c>
      <c r="K95" s="14">
        <f>'4 Results'!$E$5*D95</f>
        <v>751.74770250103802</v>
      </c>
      <c r="L95" s="14">
        <f>'4 Results'!$E$6*E95</f>
        <v>1229.3266421202286</v>
      </c>
      <c r="M95" s="14">
        <f>('4 Results'!$E$6-'4 Results'!$E$25)*E95</f>
        <v>787.53719244060005</v>
      </c>
      <c r="N95" s="14"/>
      <c r="O95" s="10">
        <f t="shared" si="26"/>
        <v>14641</v>
      </c>
      <c r="P95" s="10">
        <f t="shared" si="27"/>
        <v>1496486.1910430836</v>
      </c>
      <c r="Q95" s="10">
        <f t="shared" si="28"/>
        <v>609403.2704081632</v>
      </c>
      <c r="R95" s="10">
        <f t="shared" si="29"/>
        <v>148020.45238095237</v>
      </c>
      <c r="S95" s="10">
        <f t="shared" si="30"/>
        <v>94457.78571428571</v>
      </c>
      <c r="T95" s="10">
        <f t="shared" si="31"/>
        <v>954967.84183673456</v>
      </c>
      <c r="U95" s="10">
        <f t="shared" si="19"/>
        <v>284159.85714285716</v>
      </c>
      <c r="V95" s="10">
        <f t="shared" si="20"/>
        <v>2872855.0374149657</v>
      </c>
      <c r="W95" s="10">
        <f t="shared" si="21"/>
        <v>1833283.9897959183</v>
      </c>
      <c r="X95" s="11">
        <f t="shared" si="33"/>
        <v>5515116.7551020412</v>
      </c>
      <c r="Z95" s="42">
        <v>559.87988908</v>
      </c>
      <c r="AA95" s="2">
        <v>6.055217914627078E-3</v>
      </c>
      <c r="AC95" s="10"/>
      <c r="AD95" s="10"/>
      <c r="AE95" s="11"/>
    </row>
    <row r="96" spans="1:31" x14ac:dyDescent="0.2">
      <c r="A96" s="2">
        <v>87</v>
      </c>
      <c r="B96" s="2">
        <v>606</v>
      </c>
      <c r="C96" s="10">
        <f>'3 Data'!B96</f>
        <v>210.71428571428567</v>
      </c>
      <c r="D96" s="2">
        <f>'3 Data'!J96</f>
        <v>1199.5</v>
      </c>
      <c r="E96" s="2">
        <f>'3 Data'!F96</f>
        <v>944.83333333333314</v>
      </c>
      <c r="F96" s="2">
        <f>'3 Data'!O96</f>
        <v>2541.4285714285716</v>
      </c>
      <c r="G96" s="14">
        <f>'4 Results'!$E$4*C96+'4 Results'!$E$5*D96+'4 Results'!$E$6*E96</f>
        <v>2480.9195992155742</v>
      </c>
      <c r="H96" s="14">
        <f t="shared" si="23"/>
        <v>60.508972212997378</v>
      </c>
      <c r="I96" s="14">
        <f t="shared" si="32"/>
        <v>3661.3357182732889</v>
      </c>
      <c r="J96" s="14">
        <f>'4 Results'!$E$4*C96</f>
        <v>255.91576507383093</v>
      </c>
      <c r="K96" s="14">
        <f>'4 Results'!$E$5*D96</f>
        <v>737.11628300083294</v>
      </c>
      <c r="L96" s="14">
        <f>'4 Results'!$E$6*E96</f>
        <v>1487.8875511409103</v>
      </c>
      <c r="M96" s="14">
        <f>('4 Results'!$E$6-'4 Results'!$E$25)*E96</f>
        <v>953.17773531034641</v>
      </c>
      <c r="N96" s="14"/>
      <c r="O96" s="10">
        <f t="shared" si="26"/>
        <v>44400.510204081613</v>
      </c>
      <c r="P96" s="10">
        <f t="shared" si="27"/>
        <v>1438800.25</v>
      </c>
      <c r="Q96" s="10">
        <f t="shared" si="28"/>
        <v>892710.0277777774</v>
      </c>
      <c r="R96" s="10">
        <f t="shared" si="29"/>
        <v>252751.78571428565</v>
      </c>
      <c r="S96" s="10">
        <f t="shared" si="30"/>
        <v>199089.88095238086</v>
      </c>
      <c r="T96" s="10">
        <f t="shared" si="31"/>
        <v>1133327.583333333</v>
      </c>
      <c r="U96" s="10">
        <f t="shared" si="19"/>
        <v>535515.30612244888</v>
      </c>
      <c r="V96" s="10">
        <f t="shared" si="20"/>
        <v>3048443.5714285714</v>
      </c>
      <c r="W96" s="10">
        <f t="shared" si="21"/>
        <v>2401226.4285714282</v>
      </c>
      <c r="X96" s="11">
        <f t="shared" si="33"/>
        <v>6458859.1836734703</v>
      </c>
      <c r="Z96" s="42">
        <v>560.87788712999998</v>
      </c>
      <c r="AA96" s="2">
        <v>5.8424639924137796E-3</v>
      </c>
      <c r="AB96" s="2">
        <v>-2.0943905026721814E-5</v>
      </c>
      <c r="AC96" s="10">
        <f>D50/E50*AB96/AA96*AB$3/AA$3</f>
        <v>-0.18500414094536474</v>
      </c>
      <c r="AD96" s="10">
        <f>AC96*AB96*AA96</f>
        <v>2.2637848733827962E-8</v>
      </c>
      <c r="AE96" s="11">
        <f t="shared" ref="AE96:AE98" si="34">AA96*AB96</f>
        <v>-1.2236401097915617E-7</v>
      </c>
    </row>
    <row r="97" spans="1:31" x14ac:dyDescent="0.2">
      <c r="A97" s="2">
        <v>88</v>
      </c>
      <c r="B97" s="2">
        <v>607</v>
      </c>
      <c r="C97" s="10">
        <f>'3 Data'!B97</f>
        <v>291.28571428571433</v>
      </c>
      <c r="D97" s="2">
        <f>'3 Data'!J97</f>
        <v>1354.5</v>
      </c>
      <c r="E97" s="2">
        <f>'3 Data'!F97</f>
        <v>1016.4999999999999</v>
      </c>
      <c r="F97" s="2">
        <f>'3 Data'!O97</f>
        <v>2453.2857142857142</v>
      </c>
      <c r="G97" s="14">
        <f>'4 Results'!$E$4*C97+'4 Results'!$E$5*D97+'4 Results'!$E$6*E97</f>
        <v>2786.8833260146648</v>
      </c>
      <c r="H97" s="14">
        <f t="shared" si="23"/>
        <v>-333.5976117289506</v>
      </c>
      <c r="I97" s="14">
        <f t="shared" si="32"/>
        <v>111287.36655125968</v>
      </c>
      <c r="J97" s="14">
        <f>'4 Results'!$E$4*C97</f>
        <v>353.77101354951964</v>
      </c>
      <c r="K97" s="14">
        <f>'4 Results'!$E$5*D97</f>
        <v>832.3668239471682</v>
      </c>
      <c r="L97" s="14">
        <f>'4 Results'!$E$6*E97</f>
        <v>1600.7454885179773</v>
      </c>
      <c r="M97" s="14">
        <f>('4 Results'!$E$6-'4 Results'!$E$25)*E97</f>
        <v>1025.4773342137596</v>
      </c>
      <c r="N97" s="14"/>
      <c r="O97" s="10">
        <f t="shared" si="26"/>
        <v>84847.367346938801</v>
      </c>
      <c r="P97" s="10">
        <f t="shared" si="27"/>
        <v>1834670.25</v>
      </c>
      <c r="Q97" s="10">
        <f t="shared" si="28"/>
        <v>1033272.2499999998</v>
      </c>
      <c r="R97" s="10">
        <f t="shared" si="29"/>
        <v>394546.50000000006</v>
      </c>
      <c r="S97" s="10">
        <f t="shared" si="30"/>
        <v>296091.92857142858</v>
      </c>
      <c r="T97" s="10">
        <f t="shared" si="31"/>
        <v>1376849.2499999998</v>
      </c>
      <c r="U97" s="10">
        <f t="shared" si="19"/>
        <v>714607.08163265313</v>
      </c>
      <c r="V97" s="10">
        <f t="shared" si="20"/>
        <v>3322975.5</v>
      </c>
      <c r="W97" s="10">
        <f t="shared" si="21"/>
        <v>2493764.9285714282</v>
      </c>
      <c r="X97" s="11">
        <f t="shared" si="33"/>
        <v>6018610.7959183669</v>
      </c>
      <c r="Z97" s="42">
        <v>561.87588517999995</v>
      </c>
      <c r="AA97" s="2">
        <v>5.6292521088592796E-3</v>
      </c>
      <c r="AB97" s="2">
        <v>1.5919390083426693E-4</v>
      </c>
      <c r="AC97" s="10">
        <f t="shared" ref="AC97:AC160" si="35">D51/E51*AB97/AA97*AB$3/AA$3</f>
        <v>1.7673492817563077</v>
      </c>
      <c r="AD97" s="10">
        <f t="shared" ref="AD97:AD98" si="36">AC97*AB97*AA97</f>
        <v>1.5837969839761912E-6</v>
      </c>
      <c r="AE97" s="11">
        <f t="shared" si="34"/>
        <v>8.9614260198883213E-7</v>
      </c>
    </row>
    <row r="98" spans="1:31" x14ac:dyDescent="0.2">
      <c r="A98" s="2">
        <v>89</v>
      </c>
      <c r="B98" s="2">
        <v>608</v>
      </c>
      <c r="C98" s="10">
        <f>'3 Data'!B98</f>
        <v>376</v>
      </c>
      <c r="D98" s="2">
        <f>'3 Data'!J98</f>
        <v>938.38095238095229</v>
      </c>
      <c r="E98" s="2">
        <f>'3 Data'!F98</f>
        <v>967.21428571428578</v>
      </c>
      <c r="F98" s="2">
        <f>'3 Data'!O98</f>
        <v>2329.7142857142858</v>
      </c>
      <c r="G98" s="14">
        <f>'4 Results'!$E$4*C98+'4 Results'!$E$5*D98+'4 Results'!$E$6*E98</f>
        <v>2556.4435541761113</v>
      </c>
      <c r="H98" s="14">
        <f t="shared" si="23"/>
        <v>-226.72926846182554</v>
      </c>
      <c r="I98" s="14">
        <f t="shared" si="32"/>
        <v>51406.161177234557</v>
      </c>
      <c r="J98" s="14">
        <f>'4 Results'!$E$4*C98</f>
        <v>456.65782621988006</v>
      </c>
      <c r="K98" s="14">
        <f>'4 Results'!$E$5*D98</f>
        <v>576.65350534208358</v>
      </c>
      <c r="L98" s="14">
        <f>'4 Results'!$E$6*E98</f>
        <v>1523.1322226141476</v>
      </c>
      <c r="M98" s="14">
        <f>('4 Results'!$E$6-'4 Results'!$E$25)*E98</f>
        <v>975.75634759247566</v>
      </c>
      <c r="N98" s="14"/>
      <c r="O98" s="10">
        <f t="shared" si="26"/>
        <v>141376</v>
      </c>
      <c r="P98" s="10">
        <f t="shared" si="27"/>
        <v>880558.81179138308</v>
      </c>
      <c r="Q98" s="10">
        <f t="shared" si="28"/>
        <v>935503.47448979609</v>
      </c>
      <c r="R98" s="10">
        <f t="shared" si="29"/>
        <v>352831.23809523805</v>
      </c>
      <c r="S98" s="10">
        <f t="shared" si="30"/>
        <v>363672.57142857148</v>
      </c>
      <c r="T98" s="10">
        <f t="shared" si="31"/>
        <v>907615.46258503397</v>
      </c>
      <c r="U98" s="10">
        <f t="shared" si="19"/>
        <v>875972.57142857148</v>
      </c>
      <c r="V98" s="10">
        <f t="shared" si="20"/>
        <v>2186159.5102040814</v>
      </c>
      <c r="W98" s="10">
        <f t="shared" si="21"/>
        <v>2253332.9387755105</v>
      </c>
      <c r="X98" s="11">
        <f t="shared" si="33"/>
        <v>5427568.6530612251</v>
      </c>
      <c r="Z98" s="42">
        <v>562.87388323000005</v>
      </c>
      <c r="AA98" s="2">
        <v>5.419351813779321E-3</v>
      </c>
      <c r="AB98" s="2">
        <v>1.5152278273948933E-5</v>
      </c>
      <c r="AC98" s="10">
        <f t="shared" si="35"/>
        <v>-9.1318337892592499E-2</v>
      </c>
      <c r="AD98" s="10">
        <f t="shared" si="36"/>
        <v>-7.4986534176937906E-9</v>
      </c>
      <c r="AE98" s="11">
        <f t="shared" si="34"/>
        <v>8.2115526746814146E-8</v>
      </c>
    </row>
    <row r="99" spans="1:31" x14ac:dyDescent="0.2">
      <c r="A99" s="2">
        <v>90</v>
      </c>
      <c r="B99" s="2">
        <v>609</v>
      </c>
      <c r="C99" s="10">
        <f>'3 Data'!B99</f>
        <v>360.85714285714289</v>
      </c>
      <c r="D99" s="2">
        <f>'3 Data'!J99</f>
        <v>949.64285714285711</v>
      </c>
      <c r="E99" s="2">
        <f>'3 Data'!F99</f>
        <v>846.14285714285711</v>
      </c>
      <c r="F99" s="2">
        <f>'3 Data'!O99</f>
        <v>2602.2857142857142</v>
      </c>
      <c r="G99" s="14">
        <f>'4 Results'!$E$4*C99+'4 Results'!$E$5*D99+'4 Results'!$E$6*E99</f>
        <v>2354.3143060194452</v>
      </c>
      <c r="H99" s="14">
        <f t="shared" si="23"/>
        <v>247.97140826626901</v>
      </c>
      <c r="I99" s="14">
        <f t="shared" si="32"/>
        <v>61489.819317556663</v>
      </c>
      <c r="J99" s="14">
        <f>'4 Results'!$E$4*C99</f>
        <v>438.26659157728619</v>
      </c>
      <c r="K99" s="14">
        <f>'4 Results'!$E$5*D99</f>
        <v>583.57416676568062</v>
      </c>
      <c r="L99" s="14">
        <f>'4 Results'!$E$6*E99</f>
        <v>1332.4735476764781</v>
      </c>
      <c r="M99" s="14">
        <f>('4 Results'!$E$6-'4 Results'!$E$25)*E99</f>
        <v>853.61566306627765</v>
      </c>
      <c r="N99" s="14"/>
      <c r="O99" s="10">
        <f t="shared" si="26"/>
        <v>130217.87755102043</v>
      </c>
      <c r="P99" s="10">
        <f t="shared" si="27"/>
        <v>901821.55612244888</v>
      </c>
      <c r="Q99" s="10">
        <f t="shared" si="28"/>
        <v>715957.73469387752</v>
      </c>
      <c r="R99" s="10">
        <f t="shared" si="29"/>
        <v>342685.40816326533</v>
      </c>
      <c r="S99" s="10">
        <f t="shared" si="30"/>
        <v>305336.69387755106</v>
      </c>
      <c r="T99" s="10">
        <f t="shared" si="31"/>
        <v>803533.5204081632</v>
      </c>
      <c r="U99" s="10">
        <f t="shared" si="19"/>
        <v>939053.38775510213</v>
      </c>
      <c r="V99" s="10">
        <f t="shared" si="20"/>
        <v>2471242.0408163262</v>
      </c>
      <c r="W99" s="10">
        <f t="shared" si="21"/>
        <v>2201905.4693877548</v>
      </c>
      <c r="X99" s="11">
        <f t="shared" si="33"/>
        <v>6771890.9387755096</v>
      </c>
      <c r="Z99" s="42">
        <v>563.87188128000003</v>
      </c>
      <c r="AA99" s="2">
        <v>5.211875032898404E-3</v>
      </c>
      <c r="AB99" s="2">
        <v>8.5640685971965537E-5</v>
      </c>
      <c r="AC99" s="10">
        <f t="shared" si="35"/>
        <v>-1.0099004332650157</v>
      </c>
      <c r="AD99" s="10">
        <f>AC99*AB99*AA99</f>
        <v>-4.5076759707966665E-7</v>
      </c>
      <c r="AE99" s="11">
        <f>AA99*AB99</f>
        <v>4.4634855301757976E-7</v>
      </c>
    </row>
    <row r="100" spans="1:31" x14ac:dyDescent="0.2">
      <c r="A100" s="2">
        <v>91</v>
      </c>
      <c r="B100" s="2">
        <v>610</v>
      </c>
      <c r="C100" s="10">
        <f>'3 Data'!B100</f>
        <v>251.28571428571428</v>
      </c>
      <c r="D100" s="2">
        <f>'3 Data'!J100</f>
        <v>930.90476190476193</v>
      </c>
      <c r="E100" s="2">
        <f>'3 Data'!F100</f>
        <v>881.07142857142867</v>
      </c>
      <c r="F100" s="2">
        <f>'3 Data'!O100</f>
        <v>2646.5714285714284</v>
      </c>
      <c r="G100" s="14">
        <f>'4 Results'!$E$4*C100+'4 Results'!$E$5*D100+'4 Results'!$E$6*E100</f>
        <v>2264.7273651314536</v>
      </c>
      <c r="H100" s="14">
        <f t="shared" si="23"/>
        <v>381.84406343997489</v>
      </c>
      <c r="I100" s="14">
        <f t="shared" si="32"/>
        <v>145804.88878435155</v>
      </c>
      <c r="J100" s="14">
        <f>'4 Results'!$E$4*C100</f>
        <v>305.19039373889399</v>
      </c>
      <c r="K100" s="14">
        <f>'4 Results'!$E$5*D100</f>
        <v>572.05923961901919</v>
      </c>
      <c r="L100" s="14">
        <f>'4 Results'!$E$6*E100</f>
        <v>1387.4777317735404</v>
      </c>
      <c r="M100" s="14">
        <f>('4 Results'!$E$6-'4 Results'!$E$25)*E100</f>
        <v>888.85271010657914</v>
      </c>
      <c r="N100" s="14"/>
      <c r="O100" s="10">
        <f t="shared" si="26"/>
        <v>63144.510204081627</v>
      </c>
      <c r="P100" s="10">
        <f t="shared" si="27"/>
        <v>866583.67573696154</v>
      </c>
      <c r="Q100" s="10">
        <f t="shared" si="28"/>
        <v>776286.8622448981</v>
      </c>
      <c r="R100" s="10">
        <f t="shared" si="29"/>
        <v>233923.06802721089</v>
      </c>
      <c r="S100" s="10">
        <f t="shared" si="30"/>
        <v>221400.66326530615</v>
      </c>
      <c r="T100" s="10">
        <f t="shared" si="31"/>
        <v>820193.58843537432</v>
      </c>
      <c r="U100" s="10">
        <f t="shared" si="19"/>
        <v>665045.59183673467</v>
      </c>
      <c r="V100" s="10">
        <f t="shared" si="20"/>
        <v>2463705.945578231</v>
      </c>
      <c r="W100" s="10">
        <f t="shared" si="21"/>
        <v>2331818.4693877553</v>
      </c>
      <c r="X100" s="11">
        <f t="shared" si="33"/>
        <v>7004340.3265306111</v>
      </c>
      <c r="Z100" s="42">
        <v>564.86987933</v>
      </c>
      <c r="AA100" s="2">
        <v>5.0028025470872156E-3</v>
      </c>
      <c r="AB100" s="2">
        <v>4.9089628287250829E-5</v>
      </c>
      <c r="AC100" s="10">
        <f t="shared" si="35"/>
        <v>-0.30621050411566331</v>
      </c>
      <c r="AD100" s="10">
        <f t="shared" ref="AD100:AD163" si="37">AC100*AB100*AA100</f>
        <v>-7.5200926338160417E-8</v>
      </c>
      <c r="AE100" s="11">
        <f t="shared" ref="AE100:AE163" si="38">AA100*AB100</f>
        <v>2.4558571743102308E-7</v>
      </c>
    </row>
    <row r="101" spans="1:31" x14ac:dyDescent="0.2">
      <c r="A101" s="2">
        <v>92</v>
      </c>
      <c r="B101" s="2">
        <v>611</v>
      </c>
      <c r="C101" s="10">
        <f>'3 Data'!B101</f>
        <v>226.14285714285717</v>
      </c>
      <c r="D101" s="2">
        <f>'3 Data'!J101</f>
        <v>968.54761904761904</v>
      </c>
      <c r="E101" s="2">
        <f>'3 Data'!F101</f>
        <v>1098.547619047619</v>
      </c>
      <c r="F101" s="2">
        <f>'3 Data'!O101</f>
        <v>2560.8571428571427</v>
      </c>
      <c r="G101" s="14">
        <f>'4 Results'!$E$4*C101+'4 Results'!$E$5*D101+'4 Results'!$E$6*E101</f>
        <v>2599.7964723580963</v>
      </c>
      <c r="H101" s="14">
        <f t="shared" si="23"/>
        <v>-38.93932950095359</v>
      </c>
      <c r="I101" s="14">
        <f t="shared" si="32"/>
        <v>1516.2713819838345</v>
      </c>
      <c r="J101" s="14">
        <f>'4 Results'!$E$4*C101</f>
        <v>274.6540041436437</v>
      </c>
      <c r="K101" s="14">
        <f>'4 Results'!$E$5*D101</f>
        <v>595.19151384884344</v>
      </c>
      <c r="L101" s="14">
        <f>'4 Results'!$E$6*E101</f>
        <v>1729.9509543656093</v>
      </c>
      <c r="M101" s="14">
        <f>('4 Results'!$E$6-'4 Results'!$E$25)*E101</f>
        <v>1108.2495660480326</v>
      </c>
      <c r="N101" s="14"/>
      <c r="O101" s="10">
        <f t="shared" si="26"/>
        <v>51140.591836734704</v>
      </c>
      <c r="P101" s="10">
        <f t="shared" si="27"/>
        <v>938084.49036281172</v>
      </c>
      <c r="Q101" s="10">
        <f t="shared" si="28"/>
        <v>1206806.8713151927</v>
      </c>
      <c r="R101" s="10">
        <f t="shared" si="29"/>
        <v>219030.12585034015</v>
      </c>
      <c r="S101" s="10">
        <f t="shared" si="30"/>
        <v>248428.6972789116</v>
      </c>
      <c r="T101" s="10">
        <f t="shared" si="31"/>
        <v>1063995.6808390021</v>
      </c>
      <c r="U101" s="10">
        <f t="shared" si="19"/>
        <v>579119.55102040817</v>
      </c>
      <c r="V101" s="10">
        <f t="shared" si="20"/>
        <v>2480312.0884353737</v>
      </c>
      <c r="W101" s="10">
        <f t="shared" si="21"/>
        <v>2813223.5170068024</v>
      </c>
      <c r="X101" s="11">
        <f t="shared" si="33"/>
        <v>6557989.3061224483</v>
      </c>
      <c r="Z101" s="42">
        <v>565.86787737999998</v>
      </c>
      <c r="AA101" s="2">
        <v>4.7904519435996848E-3</v>
      </c>
      <c r="AB101" s="2">
        <v>-2.1484779520295486E-4</v>
      </c>
      <c r="AC101" s="10">
        <f t="shared" si="35"/>
        <v>-11.171831672900456</v>
      </c>
      <c r="AD101" s="10">
        <f t="shared" si="37"/>
        <v>1.1498250676456564E-5</v>
      </c>
      <c r="AE101" s="11">
        <f t="shared" si="38"/>
        <v>-1.0292180381081022E-6</v>
      </c>
    </row>
    <row r="102" spans="1:31" x14ac:dyDescent="0.2">
      <c r="A102" s="2">
        <v>93</v>
      </c>
      <c r="B102" s="2">
        <v>612</v>
      </c>
      <c r="C102" s="10">
        <f>'3 Data'!B102</f>
        <v>301.57142857142856</v>
      </c>
      <c r="D102" s="2">
        <f>'3 Data'!J102</f>
        <v>929.42857142857144</v>
      </c>
      <c r="E102" s="2">
        <f>'3 Data'!F102</f>
        <v>904.2619047619047</v>
      </c>
      <c r="F102" s="2">
        <f>'3 Data'!O102</f>
        <v>2489.7142857142858</v>
      </c>
      <c r="G102" s="14">
        <f>'4 Results'!$E$4*C102+'4 Results'!$E$5*D102+'4 Results'!$E$6*E102</f>
        <v>2361.4124750522315</v>
      </c>
      <c r="H102" s="14">
        <f t="shared" si="23"/>
        <v>128.30181066205432</v>
      </c>
      <c r="I102" s="14">
        <f t="shared" si="32"/>
        <v>16461.354619161637</v>
      </c>
      <c r="J102" s="14">
        <f>'4 Results'!$E$4*C102</f>
        <v>366.26317292939467</v>
      </c>
      <c r="K102" s="14">
        <f>'4 Results'!$E$5*D102</f>
        <v>571.15209161000644</v>
      </c>
      <c r="L102" s="14">
        <f>'4 Results'!$E$6*E102</f>
        <v>1423.9972105128302</v>
      </c>
      <c r="M102" s="14">
        <f>('4 Results'!$E$6-'4 Results'!$E$25)*E102</f>
        <v>912.24799559891267</v>
      </c>
      <c r="N102" s="14"/>
      <c r="O102" s="10">
        <f t="shared" si="26"/>
        <v>90945.326530612234</v>
      </c>
      <c r="P102" s="10">
        <f t="shared" si="27"/>
        <v>863837.46938775515</v>
      </c>
      <c r="Q102" s="10">
        <f t="shared" si="28"/>
        <v>817689.59240362805</v>
      </c>
      <c r="R102" s="10">
        <f t="shared" si="29"/>
        <v>280289.10204081633</v>
      </c>
      <c r="S102" s="10">
        <f t="shared" si="30"/>
        <v>272699.5544217687</v>
      </c>
      <c r="T102" s="10">
        <f t="shared" si="31"/>
        <v>840446.85034013598</v>
      </c>
      <c r="U102" s="10">
        <f t="shared" si="19"/>
        <v>750826.69387755101</v>
      </c>
      <c r="V102" s="10">
        <f t="shared" si="20"/>
        <v>2314011.5918367347</v>
      </c>
      <c r="W102" s="10">
        <f t="shared" si="21"/>
        <v>2251353.782312925</v>
      </c>
      <c r="X102" s="11">
        <f t="shared" si="33"/>
        <v>6198677.224489796</v>
      </c>
      <c r="Z102" s="42">
        <v>566.86587542999996</v>
      </c>
      <c r="AA102" s="2">
        <v>4.5903491046058601E-3</v>
      </c>
      <c r="AB102" s="2">
        <v>-7.9368839137408637E-5</v>
      </c>
      <c r="AC102" s="10">
        <f t="shared" si="35"/>
        <v>0.5748175258205831</v>
      </c>
      <c r="AD102" s="10">
        <f t="shared" si="37"/>
        <v>-2.0942365986729709E-7</v>
      </c>
      <c r="AE102" s="11">
        <f t="shared" si="38"/>
        <v>-3.6433067966801027E-7</v>
      </c>
    </row>
    <row r="103" spans="1:31" x14ac:dyDescent="0.2">
      <c r="A103" s="2">
        <v>94</v>
      </c>
      <c r="B103" s="2">
        <v>613</v>
      </c>
      <c r="C103" s="10">
        <f>'3 Data'!B103</f>
        <v>430.71428571428572</v>
      </c>
      <c r="D103" s="2">
        <f>'3 Data'!J103</f>
        <v>915.26190476190459</v>
      </c>
      <c r="E103" s="2">
        <f>'3 Data'!F103</f>
        <v>764.42857142857133</v>
      </c>
      <c r="F103" s="2">
        <f>'3 Data'!O103</f>
        <v>2358.4285714285716</v>
      </c>
      <c r="G103" s="14">
        <f>'4 Results'!$E$4*C103+'4 Results'!$E$5*D103+'4 Results'!$E$6*E103</f>
        <v>2289.3485735074646</v>
      </c>
      <c r="H103" s="14">
        <f t="shared" si="23"/>
        <v>69.079997921106951</v>
      </c>
      <c r="I103" s="14">
        <f t="shared" si="32"/>
        <v>4772.0461127801409</v>
      </c>
      <c r="J103" s="14">
        <f>'4 Results'!$E$4*C103</f>
        <v>523.10917403227143</v>
      </c>
      <c r="K103" s="14">
        <f>'4 Results'!$E$5*D103</f>
        <v>562.44639700738435</v>
      </c>
      <c r="L103" s="14">
        <f>'4 Results'!$E$6*E103</f>
        <v>1203.7930024678092</v>
      </c>
      <c r="M103" s="14">
        <f>('4 Results'!$E$6-'4 Results'!$E$25)*E103</f>
        <v>771.17970843620651</v>
      </c>
      <c r="N103" s="14"/>
      <c r="O103" s="10">
        <f t="shared" si="26"/>
        <v>185514.79591836737</v>
      </c>
      <c r="P103" s="10">
        <f t="shared" si="27"/>
        <v>837704.35430838971</v>
      </c>
      <c r="Q103" s="10">
        <f t="shared" si="28"/>
        <v>584351.04081632639</v>
      </c>
      <c r="R103" s="10">
        <f t="shared" si="29"/>
        <v>394216.37755102036</v>
      </c>
      <c r="S103" s="10">
        <f t="shared" si="30"/>
        <v>329250.30612244894</v>
      </c>
      <c r="T103" s="10">
        <f t="shared" si="31"/>
        <v>699652.35034013586</v>
      </c>
      <c r="U103" s="10">
        <f t="shared" si="19"/>
        <v>1015808.8775510205</v>
      </c>
      <c r="V103" s="10">
        <f t="shared" si="20"/>
        <v>2158579.8265306121</v>
      </c>
      <c r="W103" s="10">
        <f t="shared" si="21"/>
        <v>1802850.1836734693</v>
      </c>
      <c r="X103" s="11">
        <f t="shared" si="33"/>
        <v>5562185.326530613</v>
      </c>
      <c r="Z103" s="42">
        <v>567.86387348000005</v>
      </c>
      <c r="AA103" s="2">
        <v>4.415634261368144E-3</v>
      </c>
      <c r="AB103" s="2">
        <v>2.1338273298264585E-4</v>
      </c>
      <c r="AC103" s="10">
        <f t="shared" si="35"/>
        <v>-0.8147485958790035</v>
      </c>
      <c r="AD103" s="10">
        <f t="shared" si="37"/>
        <v>-7.6767250881450062E-7</v>
      </c>
      <c r="AE103" s="11">
        <f t="shared" si="38"/>
        <v>9.4222010654254127E-7</v>
      </c>
    </row>
    <row r="104" spans="1:31" x14ac:dyDescent="0.2">
      <c r="A104" s="2">
        <v>95</v>
      </c>
      <c r="B104" s="2">
        <v>614</v>
      </c>
      <c r="C104" s="10">
        <f>'3 Data'!B104</f>
        <v>204.42857142857144</v>
      </c>
      <c r="D104" s="2">
        <f>'3 Data'!J104</f>
        <v>834.40476190476181</v>
      </c>
      <c r="E104" s="2">
        <f>'3 Data'!F104</f>
        <v>875.07142857142856</v>
      </c>
      <c r="F104" s="2">
        <f>'3 Data'!O104</f>
        <v>2409.2857142857142</v>
      </c>
      <c r="G104" s="14">
        <f>'4 Results'!$E$4*C104+'4 Results'!$E$5*D104+'4 Results'!$E$6*E104</f>
        <v>2139.0689243319107</v>
      </c>
      <c r="H104" s="14">
        <f t="shared" si="23"/>
        <v>270.21678995380353</v>
      </c>
      <c r="I104" s="14">
        <f t="shared" si="32"/>
        <v>73017.113572937975</v>
      </c>
      <c r="J104" s="14">
        <f>'4 Results'!$E$4*C104</f>
        <v>248.28166767501841</v>
      </c>
      <c r="K104" s="14">
        <f>'4 Results'!$E$5*D104</f>
        <v>512.75809638468786</v>
      </c>
      <c r="L104" s="14">
        <f>'4 Results'!$E$6*E104</f>
        <v>1378.0291602722043</v>
      </c>
      <c r="M104" s="14">
        <f>('4 Results'!$E$6-'4 Results'!$E$25)*E104</f>
        <v>882.79972043094438</v>
      </c>
      <c r="N104" s="14"/>
      <c r="O104" s="10">
        <f t="shared" si="26"/>
        <v>41791.040816326538</v>
      </c>
      <c r="P104" s="10">
        <f t="shared" si="27"/>
        <v>696231.30668934225</v>
      </c>
      <c r="Q104" s="10">
        <f t="shared" si="28"/>
        <v>765750.00510204083</v>
      </c>
      <c r="R104" s="10">
        <f t="shared" si="29"/>
        <v>170576.17346938775</v>
      </c>
      <c r="S104" s="10">
        <f t="shared" si="30"/>
        <v>178889.60204081633</v>
      </c>
      <c r="T104" s="10">
        <f t="shared" si="31"/>
        <v>730163.76700680261</v>
      </c>
      <c r="U104" s="10">
        <f t="shared" si="19"/>
        <v>492526.8367346939</v>
      </c>
      <c r="V104" s="10">
        <f t="shared" si="20"/>
        <v>2010319.4727891153</v>
      </c>
      <c r="W104" s="10">
        <f t="shared" si="21"/>
        <v>2108297.0918367347</v>
      </c>
      <c r="X104" s="11">
        <f t="shared" si="33"/>
        <v>5804657.6530612241</v>
      </c>
      <c r="Z104" s="42">
        <v>568.86187153000003</v>
      </c>
      <c r="AA104" s="2">
        <v>4.25079374284759E-3</v>
      </c>
      <c r="AB104" s="2">
        <v>2.9805462010347768E-5</v>
      </c>
      <c r="AC104" s="10">
        <f t="shared" si="35"/>
        <v>0.14172857585344945</v>
      </c>
      <c r="AD104" s="10">
        <f t="shared" si="37"/>
        <v>1.7956567150915249E-8</v>
      </c>
      <c r="AE104" s="11">
        <f t="shared" si="38"/>
        <v>1.2669687141626785E-7</v>
      </c>
    </row>
    <row r="105" spans="1:31" x14ac:dyDescent="0.2">
      <c r="A105" s="2">
        <v>96</v>
      </c>
      <c r="B105" s="2">
        <v>615</v>
      </c>
      <c r="C105" s="10">
        <f>'3 Data'!B105</f>
        <v>256.42857142857144</v>
      </c>
      <c r="D105" s="2">
        <f>'3 Data'!J105</f>
        <v>924.142857142857</v>
      </c>
      <c r="E105" s="2">
        <f>'3 Data'!F105</f>
        <v>821.142857142857</v>
      </c>
      <c r="F105" s="2">
        <f>'3 Data'!O105</f>
        <v>2602.5714285714284</v>
      </c>
      <c r="G105" s="14">
        <f>'4 Results'!$E$4*C105+'4 Results'!$E$5*D105+'4 Results'!$E$6*E105</f>
        <v>2172.4448896640379</v>
      </c>
      <c r="H105" s="14">
        <f t="shared" si="23"/>
        <v>430.12653890739057</v>
      </c>
      <c r="I105" s="14">
        <f t="shared" si="32"/>
        <v>185008.83947245099</v>
      </c>
      <c r="J105" s="14">
        <f>'4 Results'!$E$4*C105</f>
        <v>311.43647342883162</v>
      </c>
      <c r="K105" s="14">
        <f>'4 Results'!$E$5*D105</f>
        <v>567.9039164809609</v>
      </c>
      <c r="L105" s="14">
        <f>'4 Results'!$E$6*E105</f>
        <v>1293.1044997542454</v>
      </c>
      <c r="M105" s="14">
        <f>('4 Results'!$E$6-'4 Results'!$E$25)*E105</f>
        <v>828.39487275113345</v>
      </c>
      <c r="N105" s="14"/>
      <c r="O105" s="10">
        <f t="shared" si="26"/>
        <v>65755.612244897973</v>
      </c>
      <c r="P105" s="10">
        <f t="shared" si="27"/>
        <v>854040.02040816296</v>
      </c>
      <c r="Q105" s="10">
        <f t="shared" si="28"/>
        <v>674275.59183673444</v>
      </c>
      <c r="R105" s="10">
        <f t="shared" si="29"/>
        <v>236976.63265306121</v>
      </c>
      <c r="S105" s="10">
        <f t="shared" si="30"/>
        <v>210564.48979591834</v>
      </c>
      <c r="T105" s="10">
        <f t="shared" si="31"/>
        <v>758853.30612244876</v>
      </c>
      <c r="U105" s="10">
        <f t="shared" si="19"/>
        <v>667373.67346938781</v>
      </c>
      <c r="V105" s="10">
        <f t="shared" si="20"/>
        <v>2405147.7959183669</v>
      </c>
      <c r="W105" s="10">
        <f t="shared" si="21"/>
        <v>2137082.9387755096</v>
      </c>
      <c r="X105" s="11">
        <f t="shared" si="33"/>
        <v>6773378.0408163257</v>
      </c>
      <c r="Z105" s="42">
        <v>569.85986958000001</v>
      </c>
      <c r="AA105" s="2">
        <v>4.0857854310867355E-3</v>
      </c>
      <c r="AB105" s="2">
        <v>2.5817869221749802E-4</v>
      </c>
      <c r="AC105" s="10">
        <f t="shared" si="35"/>
        <v>1.5404063516611477</v>
      </c>
      <c r="AD105" s="10">
        <f t="shared" si="37"/>
        <v>1.6249172637164797E-6</v>
      </c>
      <c r="AE105" s="11">
        <f t="shared" si="38"/>
        <v>1.0548627392792798E-6</v>
      </c>
    </row>
    <row r="106" spans="1:31" x14ac:dyDescent="0.2">
      <c r="A106" s="2">
        <v>97</v>
      </c>
      <c r="B106" s="2">
        <v>616</v>
      </c>
      <c r="C106" s="10">
        <f>'3 Data'!B106</f>
        <v>272.71428571428567</v>
      </c>
      <c r="D106" s="2">
        <f>'3 Data'!J106</f>
        <v>792.95238095238108</v>
      </c>
      <c r="E106" s="2">
        <f>'3 Data'!F106</f>
        <v>781.61904761904759</v>
      </c>
      <c r="F106" s="2">
        <f>'3 Data'!O106</f>
        <v>2268.2857142857142</v>
      </c>
      <c r="G106" s="14">
        <f>'4 Results'!$E$4*C106+'4 Results'!$E$5*D106+'4 Results'!$E$6*E106</f>
        <v>2049.364430520895</v>
      </c>
      <c r="H106" s="14">
        <f t="shared" si="23"/>
        <v>218.92128376481924</v>
      </c>
      <c r="I106" s="14">
        <f t="shared" si="32"/>
        <v>47926.528485236508</v>
      </c>
      <c r="J106" s="14">
        <f>'4 Results'!$E$4*C106</f>
        <v>331.21572578030049</v>
      </c>
      <c r="K106" s="14">
        <f>'4 Results'!$E$5*D106</f>
        <v>487.28479503483089</v>
      </c>
      <c r="L106" s="14">
        <f>'4 Results'!$E$6*E106</f>
        <v>1230.8639097057635</v>
      </c>
      <c r="M106" s="14">
        <f>('4 Results'!$E$6-'4 Results'!$E$25)*E106</f>
        <v>788.52200425290573</v>
      </c>
      <c r="N106" s="14"/>
      <c r="O106" s="10">
        <f t="shared" si="26"/>
        <v>74373.081632653033</v>
      </c>
      <c r="P106" s="10">
        <f t="shared" si="27"/>
        <v>628773.47845805006</v>
      </c>
      <c r="Q106" s="10">
        <f t="shared" si="28"/>
        <v>610928.33560090698</v>
      </c>
      <c r="R106" s="10">
        <f t="shared" si="29"/>
        <v>216249.44217687074</v>
      </c>
      <c r="S106" s="10">
        <f t="shared" si="30"/>
        <v>213158.68027210879</v>
      </c>
      <c r="T106" s="10">
        <f t="shared" si="31"/>
        <v>619786.68480725633</v>
      </c>
      <c r="U106" s="10">
        <f t="shared" si="19"/>
        <v>618593.91836734687</v>
      </c>
      <c r="V106" s="10">
        <f t="shared" si="20"/>
        <v>1798642.5578231295</v>
      </c>
      <c r="W106" s="10">
        <f t="shared" si="21"/>
        <v>1772935.3197278911</v>
      </c>
      <c r="X106" s="11">
        <f t="shared" si="33"/>
        <v>5145120.0816326523</v>
      </c>
      <c r="Z106" s="42">
        <v>570.85786762999999</v>
      </c>
      <c r="AA106" s="2">
        <v>3.9195737518883753E-3</v>
      </c>
      <c r="AB106" s="2">
        <v>1.664646108316339E-4</v>
      </c>
      <c r="AC106" s="10">
        <f t="shared" si="35"/>
        <v>0.42564246782130627</v>
      </c>
      <c r="AD106" s="10">
        <f t="shared" si="37"/>
        <v>2.7771907685890915E-7</v>
      </c>
      <c r="AE106" s="11">
        <f t="shared" si="38"/>
        <v>6.5247031923398556E-7</v>
      </c>
    </row>
    <row r="107" spans="1:31" x14ac:dyDescent="0.2">
      <c r="A107" s="2">
        <v>98</v>
      </c>
      <c r="B107" s="2">
        <v>617</v>
      </c>
      <c r="C107" s="10">
        <f>'3 Data'!B107</f>
        <v>256.14285714285717</v>
      </c>
      <c r="D107" s="2">
        <f>'3 Data'!J107</f>
        <v>751.02380952380963</v>
      </c>
      <c r="E107" s="2">
        <f>'3 Data'!F107</f>
        <v>936.85714285714289</v>
      </c>
      <c r="F107" s="2">
        <f>'3 Data'!O107</f>
        <v>2364.4285714285716</v>
      </c>
      <c r="G107" s="14">
        <f>'4 Results'!$E$4*C107+'4 Results'!$E$5*D107+'4 Results'!$E$6*E107</f>
        <v>2247.9352844337336</v>
      </c>
      <c r="H107" s="14">
        <f t="shared" si="23"/>
        <v>116.49328699483794</v>
      </c>
      <c r="I107" s="14">
        <f t="shared" si="32"/>
        <v>13570.685914861679</v>
      </c>
      <c r="J107" s="14">
        <f>'4 Results'!$E$4*C107</f>
        <v>311.08946900161288</v>
      </c>
      <c r="K107" s="14">
        <f>'4 Results'!$E$5*D107</f>
        <v>461.51886529496971</v>
      </c>
      <c r="L107" s="14">
        <f>'4 Results'!$E$6*E107</f>
        <v>1475.3269501371508</v>
      </c>
      <c r="M107" s="14">
        <f>('4 Results'!$E$6-'4 Results'!$E$25)*E107</f>
        <v>945.13110220980059</v>
      </c>
      <c r="N107" s="14"/>
      <c r="O107" s="10">
        <f t="shared" si="26"/>
        <v>65609.163265306139</v>
      </c>
      <c r="P107" s="10">
        <f t="shared" si="27"/>
        <v>564036.7624716555</v>
      </c>
      <c r="Q107" s="10">
        <f t="shared" si="28"/>
        <v>877701.30612244899</v>
      </c>
      <c r="R107" s="10">
        <f t="shared" si="29"/>
        <v>192369.38435374154</v>
      </c>
      <c r="S107" s="10">
        <f t="shared" si="30"/>
        <v>239969.26530612248</v>
      </c>
      <c r="T107" s="10">
        <f t="shared" si="31"/>
        <v>703602.02040816343</v>
      </c>
      <c r="U107" s="10">
        <f t="shared" si="19"/>
        <v>605631.48979591846</v>
      </c>
      <c r="V107" s="10">
        <f t="shared" si="20"/>
        <v>1775742.1530612248</v>
      </c>
      <c r="W107" s="10">
        <f t="shared" si="21"/>
        <v>2215131.7959183673</v>
      </c>
      <c r="X107" s="11">
        <f t="shared" si="33"/>
        <v>5590522.4693877557</v>
      </c>
      <c r="Z107" s="42">
        <v>571.85586567999997</v>
      </c>
      <c r="AA107" s="2">
        <v>3.7602417712420629E-3</v>
      </c>
      <c r="AB107" s="2">
        <v>1.1112848140757561E-4</v>
      </c>
      <c r="AC107" s="10">
        <f t="shared" si="35"/>
        <v>0.65052219090907826</v>
      </c>
      <c r="AD107" s="10">
        <f t="shared" si="37"/>
        <v>2.7183368043937179E-7</v>
      </c>
      <c r="AE107" s="11">
        <f t="shared" si="38"/>
        <v>4.178699577634628E-7</v>
      </c>
    </row>
    <row r="108" spans="1:31" x14ac:dyDescent="0.2">
      <c r="A108" s="2">
        <v>99</v>
      </c>
      <c r="B108" s="2">
        <v>618</v>
      </c>
      <c r="C108" s="10">
        <f>'3 Data'!B108</f>
        <v>235</v>
      </c>
      <c r="D108" s="2">
        <f>'3 Data'!J108</f>
        <v>726.2619047619047</v>
      </c>
      <c r="E108" s="2">
        <f>'3 Data'!F108</f>
        <v>933.26190476190459</v>
      </c>
      <c r="F108" s="2">
        <f>'3 Data'!O108</f>
        <v>2218.4285714285716</v>
      </c>
      <c r="G108" s="14">
        <f>'4 Results'!$E$4*C108+'4 Results'!$E$5*D108+'4 Results'!$E$6*E108</f>
        <v>2201.3786365048009</v>
      </c>
      <c r="H108" s="14">
        <f t="shared" si="23"/>
        <v>17.049934923770707</v>
      </c>
      <c r="I108" s="14">
        <f t="shared" si="32"/>
        <v>290.700280904816</v>
      </c>
      <c r="J108" s="14">
        <f>'4 Results'!$E$4*C108</f>
        <v>285.41114138742506</v>
      </c>
      <c r="K108" s="14">
        <f>'4 Results'!$E$5*D108</f>
        <v>446.30218901475627</v>
      </c>
      <c r="L108" s="14">
        <f>'4 Results'!$E$6*E108</f>
        <v>1469.6653061026198</v>
      </c>
      <c r="M108" s="14">
        <f>('4 Results'!$E$6-'4 Results'!$E$25)*E108</f>
        <v>941.50411236447974</v>
      </c>
      <c r="N108" s="14"/>
      <c r="O108" s="10">
        <f t="shared" si="26"/>
        <v>55225</v>
      </c>
      <c r="P108" s="10">
        <f t="shared" si="27"/>
        <v>527456.35430838994</v>
      </c>
      <c r="Q108" s="10">
        <f t="shared" si="28"/>
        <v>870977.78287981823</v>
      </c>
      <c r="R108" s="10">
        <f t="shared" si="29"/>
        <v>170671.5476190476</v>
      </c>
      <c r="S108" s="10">
        <f t="shared" si="30"/>
        <v>219316.54761904757</v>
      </c>
      <c r="T108" s="10">
        <f t="shared" si="31"/>
        <v>677792.56859410414</v>
      </c>
      <c r="U108" s="10">
        <f t="shared" si="19"/>
        <v>521330.71428571432</v>
      </c>
      <c r="V108" s="10">
        <f t="shared" si="20"/>
        <v>1611160.1598639456</v>
      </c>
      <c r="W108" s="10">
        <f t="shared" si="21"/>
        <v>2070374.8741496596</v>
      </c>
      <c r="X108" s="11">
        <f t="shared" si="33"/>
        <v>4921425.326530613</v>
      </c>
      <c r="Z108" s="42">
        <v>572.85386372999994</v>
      </c>
      <c r="AA108" s="2">
        <v>3.6135856474768849E-3</v>
      </c>
      <c r="AB108" s="2">
        <v>6.479571005698065E-4</v>
      </c>
      <c r="AC108" s="10">
        <f t="shared" si="35"/>
        <v>-226.23607236980098</v>
      </c>
      <c r="AD108" s="10">
        <f t="shared" si="37"/>
        <v>-5.297201074999096E-4</v>
      </c>
      <c r="AE108" s="11">
        <f t="shared" si="38"/>
        <v>2.3414484787997893E-6</v>
      </c>
    </row>
    <row r="109" spans="1:31" x14ac:dyDescent="0.2">
      <c r="A109" s="2">
        <v>100</v>
      </c>
      <c r="B109" s="2">
        <v>619</v>
      </c>
      <c r="C109" s="10">
        <f>'3 Data'!B109</f>
        <v>243.42857142857144</v>
      </c>
      <c r="D109" s="2">
        <f>'3 Data'!J109</f>
        <v>723.07142857142856</v>
      </c>
      <c r="E109" s="2">
        <f>'3 Data'!F109</f>
        <v>992.57142857142856</v>
      </c>
      <c r="F109" s="2">
        <f>'3 Data'!O109</f>
        <v>2115.4285714285716</v>
      </c>
      <c r="G109" s="14">
        <f>'4 Results'!$E$4*C109+'4 Results'!$E$5*D109+'4 Results'!$E$6*E109</f>
        <v>2303.0530362988047</v>
      </c>
      <c r="H109" s="14">
        <f t="shared" si="23"/>
        <v>-187.62446487023317</v>
      </c>
      <c r="I109" s="14">
        <f t="shared" si="32"/>
        <v>35202.939817841361</v>
      </c>
      <c r="J109" s="14">
        <f>'4 Results'!$E$4*C109</f>
        <v>295.64777199037832</v>
      </c>
      <c r="K109" s="14">
        <f>'4 Results'!$E$5*D109</f>
        <v>444.34157880172882</v>
      </c>
      <c r="L109" s="14">
        <f>'4 Results'!$E$6*E109</f>
        <v>1563.0636855066975</v>
      </c>
      <c r="M109" s="14">
        <f>('4 Results'!$E$6-'4 Results'!$E$25)*E109</f>
        <v>1001.3374349121218</v>
      </c>
      <c r="N109" s="14"/>
      <c r="O109" s="10">
        <f t="shared" ref="O109:O140" si="39">C109*C109</f>
        <v>59257.469387755111</v>
      </c>
      <c r="P109" s="10">
        <f t="shared" ref="P109:P140" si="40">D109*D109</f>
        <v>522832.29081632651</v>
      </c>
      <c r="Q109" s="10">
        <f t="shared" ref="Q109:Q140" si="41">E109*E109</f>
        <v>985198.04081632651</v>
      </c>
      <c r="R109" s="10">
        <f t="shared" ref="R109:R140" si="42">C109*D109</f>
        <v>176016.2448979592</v>
      </c>
      <c r="S109" s="10">
        <f t="shared" ref="S109:S140" si="43">C109*E109</f>
        <v>241620.2448979592</v>
      </c>
      <c r="T109" s="10">
        <f t="shared" ref="T109:T140" si="44">D109*E109</f>
        <v>717700.04081632651</v>
      </c>
      <c r="U109" s="10">
        <f t="shared" ref="U109:U172" si="45">F109*C109</f>
        <v>514955.75510204089</v>
      </c>
      <c r="V109" s="10">
        <f t="shared" ref="V109:V172" si="46">F109*D109</f>
        <v>1529605.9591836736</v>
      </c>
      <c r="W109" s="10">
        <f t="shared" ref="W109:W172" si="47">F109*E109</f>
        <v>2099713.9591836734</v>
      </c>
      <c r="X109" s="11">
        <f t="shared" si="33"/>
        <v>4475038.0408163266</v>
      </c>
      <c r="Z109" s="42">
        <v>573.85186178000004</v>
      </c>
      <c r="AA109" s="2">
        <v>3.4640566574581418E-3</v>
      </c>
      <c r="AB109" s="2">
        <v>6.2580900526501039E-4</v>
      </c>
      <c r="AC109" s="10">
        <f t="shared" si="35"/>
        <v>-1.9892647200908942</v>
      </c>
      <c r="AD109" s="10">
        <f t="shared" si="37"/>
        <v>-4.3124033558431484E-6</v>
      </c>
      <c r="AE109" s="11">
        <f t="shared" si="38"/>
        <v>2.1678378509855166E-6</v>
      </c>
    </row>
    <row r="110" spans="1:31" x14ac:dyDescent="0.2">
      <c r="A110" s="2">
        <v>101</v>
      </c>
      <c r="B110" s="2">
        <v>620</v>
      </c>
      <c r="C110" s="10">
        <f>'3 Data'!B110</f>
        <v>290.42857142857144</v>
      </c>
      <c r="D110" s="2">
        <f>'3 Data'!J110</f>
        <v>859.19047619047603</v>
      </c>
      <c r="E110" s="2">
        <f>'3 Data'!F110</f>
        <v>820.35714285714278</v>
      </c>
      <c r="F110" s="2">
        <f>'3 Data'!O110</f>
        <v>2010.1428571428569</v>
      </c>
      <c r="G110" s="14">
        <f>'4 Results'!$E$4*C110+'4 Results'!$E$5*D110+'4 Results'!$E$6*E110</f>
        <v>2172.5865911718115</v>
      </c>
      <c r="H110" s="14">
        <f t="shared" ref="H110:H173" si="48">F110-G110</f>
        <v>-162.44373402895462</v>
      </c>
      <c r="I110" s="14">
        <f t="shared" si="32"/>
        <v>26387.966725269751</v>
      </c>
      <c r="J110" s="14">
        <f>'4 Results'!$E$4*C110</f>
        <v>352.73000026786332</v>
      </c>
      <c r="K110" s="14">
        <f>'4 Results'!$E$5*D110</f>
        <v>527.98940408440137</v>
      </c>
      <c r="L110" s="14">
        <f>'4 Results'!$E$6*E110</f>
        <v>1291.8671868195468</v>
      </c>
      <c r="M110" s="14">
        <f>('4 Results'!$E$6-'4 Results'!$E$25)*E110</f>
        <v>827.60221934122899</v>
      </c>
      <c r="N110" s="14"/>
      <c r="O110" s="10">
        <f t="shared" si="39"/>
        <v>84348.755102040828</v>
      </c>
      <c r="P110" s="10">
        <f t="shared" si="40"/>
        <v>738208.27437641693</v>
      </c>
      <c r="Q110" s="10">
        <f t="shared" si="41"/>
        <v>672985.84183673456</v>
      </c>
      <c r="R110" s="10">
        <f t="shared" si="42"/>
        <v>249533.46258503399</v>
      </c>
      <c r="S110" s="10">
        <f t="shared" si="43"/>
        <v>238255.15306122447</v>
      </c>
      <c r="T110" s="10">
        <f t="shared" si="44"/>
        <v>704843.04421768687</v>
      </c>
      <c r="U110" s="10">
        <f t="shared" si="45"/>
        <v>583802.91836734687</v>
      </c>
      <c r="V110" s="10">
        <f t="shared" si="46"/>
        <v>1727095.5986394552</v>
      </c>
      <c r="W110" s="10">
        <f t="shared" si="47"/>
        <v>1649035.0510204078</v>
      </c>
      <c r="X110" s="11">
        <f t="shared" si="33"/>
        <v>4040674.3061224478</v>
      </c>
      <c r="Z110" s="42">
        <v>574.84985983000001</v>
      </c>
      <c r="AA110" s="2">
        <v>3.3236029097933276E-3</v>
      </c>
      <c r="AB110" s="2">
        <v>5.5590880649929208E-4</v>
      </c>
      <c r="AC110" s="10">
        <f t="shared" si="35"/>
        <v>20.610285121847433</v>
      </c>
      <c r="AD110" s="10">
        <f t="shared" si="37"/>
        <v>3.807997761146466E-5</v>
      </c>
      <c r="AE110" s="11">
        <f t="shared" si="38"/>
        <v>1.8476201268607831E-6</v>
      </c>
    </row>
    <row r="111" spans="1:31" x14ac:dyDescent="0.2">
      <c r="A111" s="2">
        <v>102</v>
      </c>
      <c r="B111" s="2">
        <v>621</v>
      </c>
      <c r="C111" s="10">
        <f>'3 Data'!B111</f>
        <v>174.14285714285711</v>
      </c>
      <c r="D111" s="2">
        <f>'3 Data'!J111</f>
        <v>695.09523809523819</v>
      </c>
      <c r="E111" s="2">
        <f>'3 Data'!F111</f>
        <v>825.2619047619047</v>
      </c>
      <c r="F111" s="2">
        <f>'3 Data'!O111</f>
        <v>1766.2857142857142</v>
      </c>
      <c r="G111" s="14">
        <f>'4 Results'!$E$4*C111+'4 Results'!$E$5*D111+'4 Results'!$E$6*E111</f>
        <v>1938.2398783573935</v>
      </c>
      <c r="H111" s="14">
        <f t="shared" si="48"/>
        <v>-171.95416407167932</v>
      </c>
      <c r="I111" s="14">
        <f t="shared" si="32"/>
        <v>29568.234541590009</v>
      </c>
      <c r="J111" s="14">
        <f>'4 Results'!$E$4*C111</f>
        <v>211.49919838983044</v>
      </c>
      <c r="K111" s="14">
        <f>'4 Results'!$E$5*D111</f>
        <v>427.14966088898791</v>
      </c>
      <c r="L111" s="14">
        <f>'4 Results'!$E$6*E111</f>
        <v>1299.5910190785753</v>
      </c>
      <c r="M111" s="14">
        <f>('4 Results'!$E$6-'4 Results'!$E$25)*E111</f>
        <v>832.5502982030572</v>
      </c>
      <c r="N111" s="14"/>
      <c r="O111" s="10">
        <f t="shared" si="39"/>
        <v>30325.734693877541</v>
      </c>
      <c r="P111" s="10">
        <f t="shared" si="40"/>
        <v>483157.39002267586</v>
      </c>
      <c r="Q111" s="10">
        <f t="shared" si="41"/>
        <v>681057.2114512471</v>
      </c>
      <c r="R111" s="10">
        <f t="shared" si="42"/>
        <v>121045.87074829932</v>
      </c>
      <c r="S111" s="10">
        <f t="shared" si="43"/>
        <v>143713.46598639453</v>
      </c>
      <c r="T111" s="10">
        <f t="shared" si="44"/>
        <v>573635.62018140592</v>
      </c>
      <c r="U111" s="10">
        <f t="shared" si="45"/>
        <v>307586.04081632645</v>
      </c>
      <c r="V111" s="10">
        <f t="shared" si="46"/>
        <v>1227736.7891156464</v>
      </c>
      <c r="W111" s="10">
        <f t="shared" si="47"/>
        <v>1457648.3129251699</v>
      </c>
      <c r="X111" s="11">
        <f t="shared" si="33"/>
        <v>3119765.2244897955</v>
      </c>
      <c r="Z111" s="42">
        <v>575.84785787999999</v>
      </c>
      <c r="AA111" s="2">
        <v>3.19129302022398E-3</v>
      </c>
      <c r="AB111" s="2">
        <v>1.1298564696473454E-3</v>
      </c>
      <c r="AC111" s="10">
        <f t="shared" si="35"/>
        <v>-3.9348033369345652</v>
      </c>
      <c r="AD111" s="10">
        <f t="shared" si="37"/>
        <v>-1.4187732453890393E-5</v>
      </c>
      <c r="AE111" s="11">
        <f t="shared" si="38"/>
        <v>3.6057030654404805E-6</v>
      </c>
    </row>
    <row r="112" spans="1:31" x14ac:dyDescent="0.2">
      <c r="A112" s="2">
        <v>103</v>
      </c>
      <c r="B112" s="2">
        <v>622</v>
      </c>
      <c r="C112" s="10">
        <f>'3 Data'!B112</f>
        <v>284</v>
      </c>
      <c r="D112" s="2">
        <f>'3 Data'!J112</f>
        <v>648.59523809523819</v>
      </c>
      <c r="E112" s="2">
        <f>'3 Data'!F112</f>
        <v>873.76190476190459</v>
      </c>
      <c r="F112" s="2">
        <f>'3 Data'!O112</f>
        <v>1913.5714285714287</v>
      </c>
      <c r="G112" s="14">
        <f>'4 Results'!$E$4*C112+'4 Results'!$E$5*D112+'4 Results'!$E$6*E112</f>
        <v>2119.463871308235</v>
      </c>
      <c r="H112" s="14">
        <f t="shared" si="48"/>
        <v>-205.89244273680629</v>
      </c>
      <c r="I112" s="14">
        <f t="shared" si="32"/>
        <v>42391.697976129057</v>
      </c>
      <c r="J112" s="14">
        <f>'4 Results'!$E$4*C112</f>
        <v>344.92240065544132</v>
      </c>
      <c r="K112" s="14">
        <f>'4 Results'!$E$5*D112</f>
        <v>398.57449860508734</v>
      </c>
      <c r="L112" s="14">
        <f>'4 Results'!$E$6*E112</f>
        <v>1375.9669720477063</v>
      </c>
      <c r="M112" s="14">
        <f>('4 Results'!$E$6-'4 Results'!$E$25)*E112</f>
        <v>881.47863141443668</v>
      </c>
      <c r="N112" s="14"/>
      <c r="O112" s="10">
        <f t="shared" si="39"/>
        <v>80656</v>
      </c>
      <c r="P112" s="10">
        <f t="shared" si="40"/>
        <v>420675.7828798187</v>
      </c>
      <c r="Q112" s="10">
        <f t="shared" si="41"/>
        <v>763459.8662131516</v>
      </c>
      <c r="R112" s="10">
        <f t="shared" si="42"/>
        <v>184201.04761904763</v>
      </c>
      <c r="S112" s="10">
        <f t="shared" si="43"/>
        <v>248148.38095238089</v>
      </c>
      <c r="T112" s="10">
        <f t="shared" si="44"/>
        <v>566717.81065759633</v>
      </c>
      <c r="U112" s="10">
        <f t="shared" si="45"/>
        <v>543454.2857142858</v>
      </c>
      <c r="V112" s="10">
        <f t="shared" si="46"/>
        <v>1241133.3163265309</v>
      </c>
      <c r="W112" s="10">
        <f t="shared" si="47"/>
        <v>1672005.8163265304</v>
      </c>
      <c r="X112" s="11">
        <f t="shared" si="33"/>
        <v>3661755.6122448985</v>
      </c>
      <c r="Z112" s="42">
        <v>576.84585592999997</v>
      </c>
      <c r="AA112" s="2">
        <v>3.0707985859674378E-3</v>
      </c>
      <c r="AB112" s="2">
        <v>8.8509077460467516E-4</v>
      </c>
      <c r="AC112" s="10">
        <f t="shared" si="35"/>
        <v>11.161396332031085</v>
      </c>
      <c r="AD112" s="10">
        <f t="shared" si="37"/>
        <v>3.0335955310450713E-5</v>
      </c>
      <c r="AE112" s="11">
        <f t="shared" si="38"/>
        <v>2.7179354991088606E-6</v>
      </c>
    </row>
    <row r="113" spans="1:31" x14ac:dyDescent="0.2">
      <c r="A113" s="2">
        <v>104</v>
      </c>
      <c r="B113" s="2">
        <v>623</v>
      </c>
      <c r="C113" s="10">
        <f>'3 Data'!B113</f>
        <v>326.85714285714278</v>
      </c>
      <c r="D113" s="2">
        <f>'3 Data'!J113</f>
        <v>591.61904761904759</v>
      </c>
      <c r="E113" s="2">
        <f>'3 Data'!F113</f>
        <v>744.95238095238108</v>
      </c>
      <c r="F113" s="2">
        <f>'3 Data'!O113</f>
        <v>2077.4285714285716</v>
      </c>
      <c r="G113" s="14">
        <f>'4 Results'!$E$4*C113+'4 Results'!$E$5*D113+'4 Results'!$E$6*E113</f>
        <v>1933.6572158991735</v>
      </c>
      <c r="H113" s="14">
        <f t="shared" si="48"/>
        <v>143.77135552939808</v>
      </c>
      <c r="I113" s="14">
        <f t="shared" si="32"/>
        <v>20670.202670760584</v>
      </c>
      <c r="J113" s="14">
        <f>'4 Results'!$E$4*C113</f>
        <v>396.97306473825432</v>
      </c>
      <c r="K113" s="14">
        <f>'4 Results'!$E$5*D113</f>
        <v>363.56151174109641</v>
      </c>
      <c r="L113" s="14">
        <f>'4 Results'!$E$6*E113</f>
        <v>1173.1226394198227</v>
      </c>
      <c r="M113" s="14">
        <f>('4 Results'!$E$6-'4 Results'!$E$25)*E113</f>
        <v>751.53151179069448</v>
      </c>
      <c r="N113" s="14"/>
      <c r="O113" s="10">
        <f t="shared" si="39"/>
        <v>106835.59183673465</v>
      </c>
      <c r="P113" s="10">
        <f t="shared" si="40"/>
        <v>350013.09750566888</v>
      </c>
      <c r="Q113" s="10">
        <f t="shared" si="41"/>
        <v>554954.04988662153</v>
      </c>
      <c r="R113" s="10">
        <f t="shared" si="42"/>
        <v>193374.9115646258</v>
      </c>
      <c r="S113" s="10">
        <f t="shared" si="43"/>
        <v>243493.00680272107</v>
      </c>
      <c r="T113" s="10">
        <f t="shared" si="44"/>
        <v>440728.01814058964</v>
      </c>
      <c r="U113" s="10">
        <f t="shared" si="45"/>
        <v>679022.3673469387</v>
      </c>
      <c r="V113" s="10">
        <f t="shared" si="46"/>
        <v>1229046.3129251702</v>
      </c>
      <c r="W113" s="10">
        <f t="shared" si="47"/>
        <v>1547585.360544218</v>
      </c>
      <c r="X113" s="11">
        <f t="shared" si="33"/>
        <v>4315709.4693877557</v>
      </c>
      <c r="Z113" s="42">
        <v>577.84385397999995</v>
      </c>
      <c r="AA113" s="2">
        <v>2.9539241810580485E-3</v>
      </c>
      <c r="AB113" s="2">
        <v>1.4013299240560255E-3</v>
      </c>
      <c r="AC113" s="10">
        <f t="shared" si="35"/>
        <v>-8.0525749036273133</v>
      </c>
      <c r="AD113" s="10">
        <f t="shared" si="37"/>
        <v>-3.3333008517509771E-5</v>
      </c>
      <c r="AE113" s="11">
        <f t="shared" si="38"/>
        <v>4.1394223483093321E-6</v>
      </c>
    </row>
    <row r="114" spans="1:31" x14ac:dyDescent="0.2">
      <c r="A114" s="2">
        <v>105</v>
      </c>
      <c r="B114" s="2">
        <v>624</v>
      </c>
      <c r="C114" s="10">
        <f>'3 Data'!B114</f>
        <v>313.57142857142856</v>
      </c>
      <c r="D114" s="2">
        <f>'3 Data'!J114</f>
        <v>515.09523809523819</v>
      </c>
      <c r="E114" s="2">
        <f>'3 Data'!F114</f>
        <v>881.09523809523819</v>
      </c>
      <c r="F114" s="2">
        <f>'3 Data'!O114</f>
        <v>1913.5714285714284</v>
      </c>
      <c r="G114" s="14">
        <f>'4 Results'!$E$4*C114+'4 Results'!$E$5*D114+'4 Results'!$E$6*E114</f>
        <v>2084.8887144449145</v>
      </c>
      <c r="H114" s="14">
        <f t="shared" si="48"/>
        <v>-171.31728587348607</v>
      </c>
      <c r="I114" s="14">
        <f t="shared" si="32"/>
        <v>29349.61243905775</v>
      </c>
      <c r="J114" s="14">
        <f>'4 Results'!$E$4*C114</f>
        <v>380.83735887258234</v>
      </c>
      <c r="K114" s="14">
        <f>'4 Results'!$E$5*D114</f>
        <v>316.53612946743732</v>
      </c>
      <c r="L114" s="14">
        <f>'4 Results'!$E$6*E114</f>
        <v>1387.515226104895</v>
      </c>
      <c r="M114" s="14">
        <f>('4 Results'!$E$6-'4 Results'!$E$25)*E114</f>
        <v>888.87672990687929</v>
      </c>
      <c r="N114" s="14"/>
      <c r="O114" s="10">
        <f t="shared" si="39"/>
        <v>98327.040816326524</v>
      </c>
      <c r="P114" s="10">
        <f t="shared" si="40"/>
        <v>265323.10430839012</v>
      </c>
      <c r="Q114" s="10">
        <f t="shared" si="41"/>
        <v>776328.81859410449</v>
      </c>
      <c r="R114" s="10">
        <f t="shared" si="42"/>
        <v>161519.14965986396</v>
      </c>
      <c r="S114" s="10">
        <f t="shared" si="43"/>
        <v>276286.2925170068</v>
      </c>
      <c r="T114" s="10">
        <f t="shared" si="44"/>
        <v>453847.96145124728</v>
      </c>
      <c r="U114" s="10">
        <f t="shared" si="45"/>
        <v>600041.32653061219</v>
      </c>
      <c r="V114" s="10">
        <f t="shared" si="46"/>
        <v>985671.53061224497</v>
      </c>
      <c r="W114" s="10">
        <f t="shared" si="47"/>
        <v>1686038.6734693879</v>
      </c>
      <c r="X114" s="11">
        <f t="shared" si="33"/>
        <v>3661755.6122448975</v>
      </c>
      <c r="Z114" s="42">
        <v>578.84185203000004</v>
      </c>
      <c r="AA114" s="2">
        <v>2.8342136311382609E-3</v>
      </c>
      <c r="AB114" s="2">
        <v>1.7268828735871621E-3</v>
      </c>
      <c r="AC114" s="10">
        <f t="shared" si="35"/>
        <v>8.3683531961694975</v>
      </c>
      <c r="AD114" s="10">
        <f t="shared" si="37"/>
        <v>4.0957691137560134E-5</v>
      </c>
      <c r="AE114" s="11">
        <f t="shared" si="38"/>
        <v>4.8943549796999452E-6</v>
      </c>
    </row>
    <row r="115" spans="1:31" x14ac:dyDescent="0.2">
      <c r="A115" s="2">
        <v>106</v>
      </c>
      <c r="B115" s="2">
        <v>625</v>
      </c>
      <c r="C115" s="10">
        <f>'3 Data'!B115</f>
        <v>278</v>
      </c>
      <c r="D115" s="2">
        <f>'3 Data'!J115</f>
        <v>489.76190476190482</v>
      </c>
      <c r="E115" s="2">
        <f>'3 Data'!F115</f>
        <v>831.59523809523807</v>
      </c>
      <c r="F115" s="2">
        <f>'3 Data'!O115</f>
        <v>1805</v>
      </c>
      <c r="G115" s="14">
        <f>'4 Results'!$E$4*C115+'4 Results'!$E$5*D115+'4 Results'!$E$6*E115</f>
        <v>1948.1681180219407</v>
      </c>
      <c r="H115" s="14">
        <f t="shared" si="48"/>
        <v>-143.1681180219407</v>
      </c>
      <c r="I115" s="14">
        <f t="shared" si="32"/>
        <v>20497.110017944342</v>
      </c>
      <c r="J115" s="14">
        <f>'4 Results'!$E$4*C115</f>
        <v>337.63530768384749</v>
      </c>
      <c r="K115" s="14">
        <f>'4 Results'!$E$5*D115</f>
        <v>300.96829911921907</v>
      </c>
      <c r="L115" s="14">
        <f>'4 Results'!$E$6*E115</f>
        <v>1309.5645112188743</v>
      </c>
      <c r="M115" s="14">
        <f>('4 Results'!$E$6-'4 Results'!$E$25)*E115</f>
        <v>838.93956508289375</v>
      </c>
      <c r="N115" s="14"/>
      <c r="O115" s="10">
        <f t="shared" si="39"/>
        <v>77284</v>
      </c>
      <c r="P115" s="10">
        <f t="shared" si="40"/>
        <v>239866.72335600911</v>
      </c>
      <c r="Q115" s="10">
        <f t="shared" si="41"/>
        <v>691550.64002267574</v>
      </c>
      <c r="R115" s="10">
        <f t="shared" si="42"/>
        <v>136153.80952380953</v>
      </c>
      <c r="S115" s="10">
        <f t="shared" si="43"/>
        <v>231183.47619047618</v>
      </c>
      <c r="T115" s="10">
        <f t="shared" si="44"/>
        <v>407283.66780045355</v>
      </c>
      <c r="U115" s="10">
        <f t="shared" si="45"/>
        <v>501790</v>
      </c>
      <c r="V115" s="10">
        <f t="shared" si="46"/>
        <v>884020.23809523822</v>
      </c>
      <c r="W115" s="10">
        <f t="shared" si="47"/>
        <v>1501029.4047619046</v>
      </c>
      <c r="X115" s="11">
        <f t="shared" si="33"/>
        <v>3258025</v>
      </c>
      <c r="Z115" s="42">
        <v>579.83985008000002</v>
      </c>
      <c r="AA115" s="2">
        <v>2.7255446670790243E-3</v>
      </c>
      <c r="AB115" s="2">
        <v>2.0638421960097711E-3</v>
      </c>
      <c r="AC115" s="10">
        <f t="shared" si="35"/>
        <v>4.450686028215574</v>
      </c>
      <c r="AD115" s="10">
        <f t="shared" si="37"/>
        <v>2.503552767833227E-5</v>
      </c>
      <c r="AE115" s="11">
        <f t="shared" si="38"/>
        <v>5.6250940910270936E-6</v>
      </c>
    </row>
    <row r="116" spans="1:31" x14ac:dyDescent="0.2">
      <c r="A116" s="2">
        <v>107</v>
      </c>
      <c r="B116" s="2">
        <v>626</v>
      </c>
      <c r="C116" s="10">
        <f>'3 Data'!B116</f>
        <v>301.71428571428572</v>
      </c>
      <c r="D116" s="2">
        <f>'3 Data'!J116</f>
        <v>532.83333333333326</v>
      </c>
      <c r="E116" s="2">
        <f>'3 Data'!F116</f>
        <v>711</v>
      </c>
      <c r="F116" s="2">
        <f>'3 Data'!O116</f>
        <v>1881</v>
      </c>
      <c r="G116" s="14">
        <f>'4 Results'!$E$4*C116+'4 Results'!$E$5*D116+'4 Results'!$E$6*E116</f>
        <v>1813.5289350463891</v>
      </c>
      <c r="H116" s="14">
        <f t="shared" si="48"/>
        <v>67.471064953610949</v>
      </c>
      <c r="I116" s="14">
        <f t="shared" si="32"/>
        <v>4552.3446059743874</v>
      </c>
      <c r="J116" s="14">
        <f>'4 Results'!$E$4*C116</f>
        <v>366.43667514300409</v>
      </c>
      <c r="K116" s="14">
        <f>'4 Results'!$E$5*D116</f>
        <v>327.43653699509002</v>
      </c>
      <c r="L116" s="14">
        <f>'4 Results'!$E$6*E116</f>
        <v>1119.655722908295</v>
      </c>
      <c r="M116" s="14">
        <f>('4 Results'!$E$6-'4 Results'!$E$25)*E116</f>
        <v>717.27927656269867</v>
      </c>
      <c r="N116" s="14"/>
      <c r="O116" s="10">
        <f t="shared" si="39"/>
        <v>91031.510204081642</v>
      </c>
      <c r="P116" s="10">
        <f t="shared" si="40"/>
        <v>283911.36111111101</v>
      </c>
      <c r="Q116" s="10">
        <f t="shared" si="41"/>
        <v>505521</v>
      </c>
      <c r="R116" s="10">
        <f t="shared" si="42"/>
        <v>160763.42857142855</v>
      </c>
      <c r="S116" s="10">
        <f t="shared" si="43"/>
        <v>214518.85714285716</v>
      </c>
      <c r="T116" s="10">
        <f t="shared" si="44"/>
        <v>378844.49999999994</v>
      </c>
      <c r="U116" s="10">
        <f t="shared" si="45"/>
        <v>567524.57142857148</v>
      </c>
      <c r="V116" s="10">
        <f t="shared" si="46"/>
        <v>1002259.4999999999</v>
      </c>
      <c r="W116" s="10">
        <f t="shared" si="47"/>
        <v>1337391</v>
      </c>
      <c r="X116" s="11">
        <f t="shared" si="33"/>
        <v>3538161</v>
      </c>
      <c r="Z116" s="42">
        <v>580.83784813</v>
      </c>
      <c r="AA116" s="2">
        <v>2.6282665799397284E-3</v>
      </c>
      <c r="AB116" s="2">
        <v>2.4271263959813579E-3</v>
      </c>
      <c r="AC116" s="10">
        <f t="shared" si="35"/>
        <v>10.644505876195046</v>
      </c>
      <c r="AD116" s="10">
        <f t="shared" si="37"/>
        <v>6.7902742034661867E-5</v>
      </c>
      <c r="AE116" s="11">
        <f t="shared" si="38"/>
        <v>6.3791351918473623E-6</v>
      </c>
    </row>
    <row r="117" spans="1:31" x14ac:dyDescent="0.2">
      <c r="A117" s="2">
        <v>108</v>
      </c>
      <c r="B117" s="2">
        <v>627</v>
      </c>
      <c r="C117" s="10">
        <f>'3 Data'!B117</f>
        <v>295.57142857142856</v>
      </c>
      <c r="D117" s="2">
        <f>'3 Data'!J117</f>
        <v>456.33333333333337</v>
      </c>
      <c r="E117" s="2">
        <f>'3 Data'!F117</f>
        <v>815.50000000000011</v>
      </c>
      <c r="F117" s="2">
        <f>'3 Data'!O117</f>
        <v>2056.5714285714284</v>
      </c>
      <c r="G117" s="14">
        <f>'4 Results'!$E$4*C117+'4 Results'!$E$5*D117+'4 Results'!$E$6*E117</f>
        <v>1923.6202093219595</v>
      </c>
      <c r="H117" s="14">
        <f t="shared" si="48"/>
        <v>132.95121924946898</v>
      </c>
      <c r="I117" s="14">
        <f t="shared" ref="I117:I148" si="49">H117*H117</f>
        <v>17676.02669992037</v>
      </c>
      <c r="J117" s="14">
        <f>'4 Results'!$E$4*C117</f>
        <v>358.97607995780083</v>
      </c>
      <c r="K117" s="14">
        <f>'4 Results'!$E$5*D117</f>
        <v>280.42578614093105</v>
      </c>
      <c r="L117" s="14">
        <f>'4 Results'!$E$6*E117</f>
        <v>1284.2183432232275</v>
      </c>
      <c r="M117" s="14">
        <f>('4 Results'!$E$6-'4 Results'!$E$25)*E117</f>
        <v>822.70218008000109</v>
      </c>
      <c r="N117" s="14"/>
      <c r="O117" s="10">
        <f t="shared" si="39"/>
        <v>87362.469387755089</v>
      </c>
      <c r="P117" s="10">
        <f t="shared" si="40"/>
        <v>208240.11111111115</v>
      </c>
      <c r="Q117" s="10">
        <f t="shared" si="41"/>
        <v>665040.25000000023</v>
      </c>
      <c r="R117" s="10">
        <f t="shared" si="42"/>
        <v>134879.09523809524</v>
      </c>
      <c r="S117" s="10">
        <f t="shared" si="43"/>
        <v>241038.50000000003</v>
      </c>
      <c r="T117" s="10">
        <f t="shared" si="44"/>
        <v>372139.83333333343</v>
      </c>
      <c r="U117" s="10">
        <f t="shared" si="45"/>
        <v>607863.75510204071</v>
      </c>
      <c r="V117" s="10">
        <f t="shared" si="46"/>
        <v>938482.09523809527</v>
      </c>
      <c r="W117" s="10">
        <f t="shared" si="47"/>
        <v>1677134.0000000002</v>
      </c>
      <c r="X117" s="11">
        <f t="shared" si="33"/>
        <v>4229486.0408163257</v>
      </c>
      <c r="Z117" s="42">
        <v>581.83584617999998</v>
      </c>
      <c r="AA117" s="2">
        <v>2.5435898529968656E-3</v>
      </c>
      <c r="AB117" s="2">
        <v>2.7280299803656609E-3</v>
      </c>
      <c r="AC117" s="10">
        <f t="shared" si="35"/>
        <v>13.19334374838753</v>
      </c>
      <c r="AD117" s="10">
        <f t="shared" si="37"/>
        <v>9.1548472113599434E-5</v>
      </c>
      <c r="AE117" s="11">
        <f t="shared" si="38"/>
        <v>6.9389893767293339E-6</v>
      </c>
    </row>
    <row r="118" spans="1:31" x14ac:dyDescent="0.2">
      <c r="A118" s="2">
        <v>109</v>
      </c>
      <c r="B118" s="2">
        <v>628</v>
      </c>
      <c r="C118" s="10">
        <f>'3 Data'!B118</f>
        <v>173</v>
      </c>
      <c r="D118" s="2">
        <f>'3 Data'!J118</f>
        <v>540.61904761904771</v>
      </c>
      <c r="E118" s="2">
        <f>'3 Data'!F118</f>
        <v>858.61904761904748</v>
      </c>
      <c r="F118" s="2">
        <f>'3 Data'!O118</f>
        <v>1748</v>
      </c>
      <c r="G118" s="14">
        <f>'4 Results'!$E$4*C118+'4 Results'!$E$5*D118+'4 Results'!$E$6*E118</f>
        <v>1894.4527691588523</v>
      </c>
      <c r="H118" s="14">
        <f t="shared" si="48"/>
        <v>-146.45276915885233</v>
      </c>
      <c r="I118" s="14">
        <f t="shared" si="49"/>
        <v>21448.413594296089</v>
      </c>
      <c r="J118" s="14">
        <f>'4 Results'!$E$4*C118</f>
        <v>210.11118068095547</v>
      </c>
      <c r="K118" s="14">
        <f>'4 Results'!$E$5*D118</f>
        <v>332.22101117165715</v>
      </c>
      <c r="L118" s="14">
        <f>'4 Results'!$E$6*E118</f>
        <v>1352.1205773062397</v>
      </c>
      <c r="M118" s="14">
        <f>('4 Results'!$E$6-'4 Results'!$E$25)*E118</f>
        <v>866.20203842354942</v>
      </c>
      <c r="N118" s="14"/>
      <c r="O118" s="10">
        <f t="shared" si="39"/>
        <v>29929</v>
      </c>
      <c r="P118" s="10">
        <f t="shared" si="40"/>
        <v>292268.95464852615</v>
      </c>
      <c r="Q118" s="10">
        <f t="shared" si="41"/>
        <v>737226.66893424012</v>
      </c>
      <c r="R118" s="10">
        <f t="shared" si="42"/>
        <v>93527.095238095251</v>
      </c>
      <c r="S118" s="10">
        <f t="shared" si="43"/>
        <v>148541.09523809521</v>
      </c>
      <c r="T118" s="10">
        <f t="shared" si="44"/>
        <v>464185.8117913832</v>
      </c>
      <c r="U118" s="10">
        <f t="shared" si="45"/>
        <v>302404</v>
      </c>
      <c r="V118" s="10">
        <f t="shared" si="46"/>
        <v>945002.09523809538</v>
      </c>
      <c r="W118" s="10">
        <f t="shared" si="47"/>
        <v>1500866.0952380949</v>
      </c>
      <c r="X118" s="11">
        <f t="shared" si="33"/>
        <v>3055504</v>
      </c>
      <c r="Z118" s="42">
        <v>582.83384422999995</v>
      </c>
      <c r="AA118" s="2">
        <v>2.4743207623070637E-3</v>
      </c>
      <c r="AB118" s="2">
        <v>3.3145762079220976E-3</v>
      </c>
      <c r="AC118" s="10">
        <f t="shared" si="35"/>
        <v>10.014743130450174</v>
      </c>
      <c r="AD118" s="10">
        <f t="shared" si="37"/>
        <v>8.2134160495458025E-5</v>
      </c>
      <c r="AE118" s="11">
        <f t="shared" si="38"/>
        <v>8.2013247295106609E-6</v>
      </c>
    </row>
    <row r="119" spans="1:31" x14ac:dyDescent="0.2">
      <c r="A119" s="2">
        <v>110</v>
      </c>
      <c r="B119" s="2">
        <v>629</v>
      </c>
      <c r="C119" s="10">
        <f>'3 Data'!B119</f>
        <v>175.57142857142858</v>
      </c>
      <c r="D119" s="2">
        <f>'3 Data'!J119</f>
        <v>515.40476190476193</v>
      </c>
      <c r="E119" s="2">
        <f>'3 Data'!F119</f>
        <v>592.40476190476193</v>
      </c>
      <c r="F119" s="2">
        <f>'3 Data'!O119</f>
        <v>1708.5714285714284</v>
      </c>
      <c r="G119" s="14">
        <f>'4 Results'!$E$4*C119+'4 Results'!$E$5*D119+'4 Results'!$E$6*E119</f>
        <v>1462.8570168783588</v>
      </c>
      <c r="H119" s="14">
        <f t="shared" si="48"/>
        <v>245.71441169306968</v>
      </c>
      <c r="I119" s="14">
        <f t="shared" si="49"/>
        <v>60375.57211367134</v>
      </c>
      <c r="J119" s="14">
        <f>'4 Results'!$E$4*C119</f>
        <v>213.23422052592426</v>
      </c>
      <c r="K119" s="14">
        <f>'4 Results'!$E$5*D119</f>
        <v>316.7263379209399</v>
      </c>
      <c r="L119" s="14">
        <f>'4 Results'!$E$6*E119</f>
        <v>932.89645843149458</v>
      </c>
      <c r="M119" s="14">
        <f>('4 Results'!$E$6-'4 Results'!$E$25)*E119</f>
        <v>597.63665126771502</v>
      </c>
      <c r="N119" s="14"/>
      <c r="O119" s="10">
        <f t="shared" si="39"/>
        <v>30825.326530612248</v>
      </c>
      <c r="P119" s="10">
        <f t="shared" si="40"/>
        <v>265642.06859410432</v>
      </c>
      <c r="Q119" s="10">
        <f t="shared" si="41"/>
        <v>350943.40192743769</v>
      </c>
      <c r="R119" s="10">
        <f t="shared" si="42"/>
        <v>90490.350340136065</v>
      </c>
      <c r="S119" s="10">
        <f t="shared" si="43"/>
        <v>104009.35034013606</v>
      </c>
      <c r="T119" s="10">
        <f t="shared" si="44"/>
        <v>305328.23526077101</v>
      </c>
      <c r="U119" s="10">
        <f t="shared" si="45"/>
        <v>299976.32653061225</v>
      </c>
      <c r="V119" s="10">
        <f t="shared" si="46"/>
        <v>880605.85034013598</v>
      </c>
      <c r="W119" s="10">
        <f t="shared" si="47"/>
        <v>1012165.850340136</v>
      </c>
      <c r="X119" s="11">
        <f t="shared" si="33"/>
        <v>2919216.3265306116</v>
      </c>
      <c r="Z119" s="42">
        <v>583.83184228000005</v>
      </c>
      <c r="AA119" s="2">
        <v>2.4420709015213031E-3</v>
      </c>
      <c r="AB119" s="2">
        <v>3.8117080717106071E-3</v>
      </c>
      <c r="AC119" s="10">
        <f t="shared" si="35"/>
        <v>6.8731666056742107</v>
      </c>
      <c r="AD119" s="10">
        <f t="shared" si="37"/>
        <v>6.3978605817999041E-5</v>
      </c>
      <c r="AE119" s="11">
        <f t="shared" si="38"/>
        <v>9.3084613670183502E-6</v>
      </c>
    </row>
    <row r="120" spans="1:31" x14ac:dyDescent="0.2">
      <c r="A120" s="2">
        <v>111</v>
      </c>
      <c r="B120" s="2">
        <v>630</v>
      </c>
      <c r="C120" s="10">
        <f>'3 Data'!B120</f>
        <v>174.14285714285714</v>
      </c>
      <c r="D120" s="2">
        <f>'3 Data'!J120</f>
        <v>513.38095238095241</v>
      </c>
      <c r="E120" s="2">
        <f>'3 Data'!F120</f>
        <v>625.54761904761915</v>
      </c>
      <c r="F120" s="2">
        <f>'3 Data'!O120</f>
        <v>1573</v>
      </c>
      <c r="G120" s="14">
        <f>'4 Results'!$E$4*C120+'4 Results'!$E$5*D120+'4 Results'!$E$6*E120</f>
        <v>1512.0704333302217</v>
      </c>
      <c r="H120" s="14">
        <f t="shared" si="48"/>
        <v>60.929566669778296</v>
      </c>
      <c r="I120" s="14">
        <f t="shared" si="49"/>
        <v>3712.4120945669583</v>
      </c>
      <c r="J120" s="14">
        <f>'4 Results'!$E$4*C120</f>
        <v>211.49919838983047</v>
      </c>
      <c r="K120" s="14">
        <f>'4 Results'!$E$5*D120</f>
        <v>315.48266726342251</v>
      </c>
      <c r="L120" s="14">
        <f>'4 Results'!$E$6*E120</f>
        <v>985.08856767696875</v>
      </c>
      <c r="M120" s="14">
        <f>('4 Results'!$E$6-'4 Results'!$E$25)*E120</f>
        <v>631.07221328550611</v>
      </c>
      <c r="N120" s="14"/>
      <c r="O120" s="10">
        <f t="shared" si="39"/>
        <v>30325.734693877548</v>
      </c>
      <c r="P120" s="10">
        <f t="shared" si="40"/>
        <v>263560.00226757373</v>
      </c>
      <c r="Q120" s="10">
        <f t="shared" si="41"/>
        <v>391309.82369614526</v>
      </c>
      <c r="R120" s="10">
        <f t="shared" si="42"/>
        <v>89401.625850340133</v>
      </c>
      <c r="S120" s="10">
        <f t="shared" si="43"/>
        <v>108934.64965986396</v>
      </c>
      <c r="T120" s="10">
        <f t="shared" si="44"/>
        <v>321144.2324263039</v>
      </c>
      <c r="U120" s="10">
        <f t="shared" si="45"/>
        <v>273926.71428571426</v>
      </c>
      <c r="V120" s="10">
        <f t="shared" si="46"/>
        <v>807548.23809523811</v>
      </c>
      <c r="W120" s="10">
        <f t="shared" si="47"/>
        <v>983986.40476190497</v>
      </c>
      <c r="X120" s="11">
        <f t="shared" si="33"/>
        <v>2474329</v>
      </c>
      <c r="Z120" s="42">
        <v>584.82984033000002</v>
      </c>
      <c r="AA120" s="2">
        <v>2.4243691539189184E-3</v>
      </c>
      <c r="AB120" s="2">
        <v>4.2793573614999664E-3</v>
      </c>
      <c r="AC120" s="10">
        <f t="shared" si="35"/>
        <v>9.7373687367782029</v>
      </c>
      <c r="AD120" s="10">
        <f t="shared" si="37"/>
        <v>1.0102268826482852E-4</v>
      </c>
      <c r="AE120" s="11">
        <f t="shared" si="38"/>
        <v>1.0374741985816368E-5</v>
      </c>
    </row>
    <row r="121" spans="1:31" x14ac:dyDescent="0.2">
      <c r="A121" s="2">
        <v>112</v>
      </c>
      <c r="B121" s="2">
        <v>631</v>
      </c>
      <c r="C121" s="10">
        <f>'3 Data'!B121</f>
        <v>170.85714285714286</v>
      </c>
      <c r="D121" s="2">
        <f>'3 Data'!J121</f>
        <v>424</v>
      </c>
      <c r="E121" s="2">
        <f>'3 Data'!F121</f>
        <v>709.83333333333337</v>
      </c>
      <c r="F121" s="2">
        <f>'3 Data'!O121</f>
        <v>1725.8571428571429</v>
      </c>
      <c r="G121" s="14">
        <f>'4 Results'!$E$4*C121+'4 Results'!$E$5*D121+'4 Results'!$E$6*E121</f>
        <v>1585.8834666083917</v>
      </c>
      <c r="H121" s="14">
        <f t="shared" si="48"/>
        <v>139.97367624875119</v>
      </c>
      <c r="I121" s="14">
        <f t="shared" si="49"/>
        <v>19592.630042590212</v>
      </c>
      <c r="J121" s="14">
        <f>'4 Results'!$E$4*C121</f>
        <v>207.50864747681482</v>
      </c>
      <c r="K121" s="14">
        <f>'4 Results'!$E$5*D121</f>
        <v>260.55631845965252</v>
      </c>
      <c r="L121" s="14">
        <f>'4 Results'!$E$6*E121</f>
        <v>1117.8185006719243</v>
      </c>
      <c r="M121" s="14">
        <f>('4 Results'!$E$6-'4 Results'!$E$25)*E121</f>
        <v>716.10230634799188</v>
      </c>
      <c r="N121" s="14"/>
      <c r="O121" s="10">
        <f t="shared" si="39"/>
        <v>29192.163265306124</v>
      </c>
      <c r="P121" s="10">
        <f t="shared" si="40"/>
        <v>179776</v>
      </c>
      <c r="Q121" s="10">
        <f t="shared" si="41"/>
        <v>503863.36111111118</v>
      </c>
      <c r="R121" s="10">
        <f t="shared" si="42"/>
        <v>72443.42857142858</v>
      </c>
      <c r="S121" s="10">
        <f t="shared" si="43"/>
        <v>121280.09523809525</v>
      </c>
      <c r="T121" s="10">
        <f t="shared" si="44"/>
        <v>300969.33333333337</v>
      </c>
      <c r="U121" s="10">
        <f t="shared" si="45"/>
        <v>294875.02040816325</v>
      </c>
      <c r="V121" s="10">
        <f t="shared" si="46"/>
        <v>731763.42857142864</v>
      </c>
      <c r="W121" s="10">
        <f t="shared" si="47"/>
        <v>1225070.9285714286</v>
      </c>
      <c r="X121" s="11">
        <f t="shared" si="33"/>
        <v>2978582.8775510206</v>
      </c>
      <c r="Z121" s="42">
        <v>585.82783838</v>
      </c>
      <c r="AA121" s="2">
        <v>2.4052280741442378E-3</v>
      </c>
      <c r="AB121" s="2">
        <v>4.7178462912136569E-3</v>
      </c>
      <c r="AC121" s="10">
        <f t="shared" si="35"/>
        <v>5.5254869064665213</v>
      </c>
      <c r="AD121" s="10">
        <f t="shared" si="37"/>
        <v>6.2700442498263298E-5</v>
      </c>
      <c r="AE121" s="11">
        <f t="shared" si="38"/>
        <v>1.1347496349124358E-5</v>
      </c>
    </row>
    <row r="122" spans="1:31" x14ac:dyDescent="0.2">
      <c r="A122" s="2">
        <v>113</v>
      </c>
      <c r="B122" s="2">
        <v>632</v>
      </c>
      <c r="C122" s="10">
        <f>'3 Data'!B122</f>
        <v>220.14285714285717</v>
      </c>
      <c r="D122" s="2">
        <f>'3 Data'!J122</f>
        <v>512.19047619047615</v>
      </c>
      <c r="E122" s="2">
        <f>'3 Data'!F122</f>
        <v>559.69047619047615</v>
      </c>
      <c r="F122" s="2">
        <f>'3 Data'!O122</f>
        <v>1521.1428571428571</v>
      </c>
      <c r="G122" s="14">
        <f>'4 Results'!$E$4*C122+'4 Results'!$E$5*D122+'4 Results'!$E$6*E122</f>
        <v>1463.4972546108636</v>
      </c>
      <c r="H122" s="14">
        <f t="shared" si="48"/>
        <v>57.645602531993518</v>
      </c>
      <c r="I122" s="14">
        <f t="shared" si="49"/>
        <v>3323.0154912765774</v>
      </c>
      <c r="J122" s="14">
        <f>'4 Results'!$E$4*C122</f>
        <v>267.36691117204987</v>
      </c>
      <c r="K122" s="14">
        <f>'4 Results'!$E$5*D122</f>
        <v>314.75109628841221</v>
      </c>
      <c r="L122" s="14">
        <f>'4 Results'!$E$6*E122</f>
        <v>881.37924715040151</v>
      </c>
      <c r="M122" s="14">
        <f>('4 Results'!$E$6-'4 Results'!$E$25)*E122</f>
        <v>564.63344565532634</v>
      </c>
      <c r="N122" s="14"/>
      <c r="O122" s="10">
        <f t="shared" si="39"/>
        <v>48462.877551020421</v>
      </c>
      <c r="P122" s="10">
        <f t="shared" si="40"/>
        <v>262339.08390022669</v>
      </c>
      <c r="Q122" s="10">
        <f t="shared" si="41"/>
        <v>313253.42913832195</v>
      </c>
      <c r="R122" s="10">
        <f t="shared" si="42"/>
        <v>112755.07482993198</v>
      </c>
      <c r="S122" s="10">
        <f t="shared" si="43"/>
        <v>123211.86054421769</v>
      </c>
      <c r="T122" s="10">
        <f t="shared" si="44"/>
        <v>286668.13151927432</v>
      </c>
      <c r="U122" s="10">
        <f t="shared" si="45"/>
        <v>334868.73469387757</v>
      </c>
      <c r="V122" s="10">
        <f t="shared" si="46"/>
        <v>779114.88435374142</v>
      </c>
      <c r="W122" s="10">
        <f t="shared" si="47"/>
        <v>851369.1700680271</v>
      </c>
      <c r="X122" s="11">
        <f t="shared" ref="X122:X153" si="50">F122*F122</f>
        <v>2313875.5918367347</v>
      </c>
      <c r="Z122" s="42">
        <v>586.82583642999998</v>
      </c>
      <c r="AA122" s="2">
        <v>2.3697267141909364E-3</v>
      </c>
      <c r="AB122" s="2">
        <v>5.295434971697128E-3</v>
      </c>
      <c r="AC122" s="10">
        <f t="shared" si="35"/>
        <v>3.9631040059314486</v>
      </c>
      <c r="AD122" s="10">
        <f t="shared" si="37"/>
        <v>4.9731936858024449E-5</v>
      </c>
      <c r="AE122" s="11">
        <f t="shared" si="38"/>
        <v>1.2548733715691609E-5</v>
      </c>
    </row>
    <row r="123" spans="1:31" x14ac:dyDescent="0.2">
      <c r="A123" s="2">
        <v>114</v>
      </c>
      <c r="B123" s="2">
        <v>633</v>
      </c>
      <c r="C123" s="10">
        <f>'3 Data'!B123</f>
        <v>138.85714285714286</v>
      </c>
      <c r="D123" s="2">
        <f>'3 Data'!J123</f>
        <v>423.07142857142856</v>
      </c>
      <c r="E123" s="2">
        <f>'3 Data'!F123</f>
        <v>616.23809523809518</v>
      </c>
      <c r="F123" s="2">
        <f>'3 Data'!O123</f>
        <v>1446.4285714285713</v>
      </c>
      <c r="G123" s="14">
        <f>'4 Results'!$E$4*C123+'4 Results'!$E$5*D123+'4 Results'!$E$6*E123</f>
        <v>1399.058128844815</v>
      </c>
      <c r="H123" s="14">
        <f t="shared" si="48"/>
        <v>47.370442583756358</v>
      </c>
      <c r="I123" s="14">
        <f t="shared" si="49"/>
        <v>2243.9588305809575</v>
      </c>
      <c r="J123" s="14">
        <f>'4 Results'!$E$4*C123</f>
        <v>168.64415162831438</v>
      </c>
      <c r="K123" s="14">
        <f>'4 Results'!$E$5*D123</f>
        <v>259.9856930991445</v>
      </c>
      <c r="L123" s="14">
        <f>'4 Results'!$E$6*E123</f>
        <v>970.42828411735616</v>
      </c>
      <c r="M123" s="14">
        <f>('4 Results'!$E$6-'4 Results'!$E$25)*E123</f>
        <v>621.68047136815233</v>
      </c>
      <c r="N123" s="14"/>
      <c r="O123" s="10">
        <f t="shared" si="39"/>
        <v>19281.306122448979</v>
      </c>
      <c r="P123" s="10">
        <f t="shared" si="40"/>
        <v>178989.43367346938</v>
      </c>
      <c r="Q123" s="10">
        <f t="shared" si="41"/>
        <v>379749.39002267568</v>
      </c>
      <c r="R123" s="10">
        <f t="shared" si="42"/>
        <v>58746.489795918365</v>
      </c>
      <c r="S123" s="10">
        <f t="shared" si="43"/>
        <v>85569.061224489793</v>
      </c>
      <c r="T123" s="10">
        <f t="shared" si="44"/>
        <v>260712.73129251698</v>
      </c>
      <c r="U123" s="10">
        <f t="shared" si="45"/>
        <v>200846.93877551021</v>
      </c>
      <c r="V123" s="10">
        <f t="shared" si="46"/>
        <v>611942.60204081621</v>
      </c>
      <c r="W123" s="10">
        <f t="shared" si="47"/>
        <v>891344.3877551019</v>
      </c>
      <c r="X123" s="11">
        <f t="shared" si="50"/>
        <v>2092155.6122448978</v>
      </c>
      <c r="Z123" s="42">
        <v>587.82383447999996</v>
      </c>
      <c r="AA123" s="2">
        <v>2.2727915929208202E-3</v>
      </c>
      <c r="AB123" s="2">
        <v>5.9771309708595783E-3</v>
      </c>
      <c r="AC123" s="10">
        <f t="shared" si="35"/>
        <v>5.2659489840675473</v>
      </c>
      <c r="AD123" s="10">
        <f t="shared" si="37"/>
        <v>7.1536721685333537E-5</v>
      </c>
      <c r="AE123" s="11">
        <f t="shared" si="38"/>
        <v>1.3584773020356309E-5</v>
      </c>
    </row>
    <row r="124" spans="1:31" x14ac:dyDescent="0.2">
      <c r="A124" s="2">
        <v>115</v>
      </c>
      <c r="B124" s="2">
        <v>634</v>
      </c>
      <c r="C124" s="10">
        <f>'3 Data'!B124</f>
        <v>171.28571428571428</v>
      </c>
      <c r="D124" s="2">
        <f>'3 Data'!J124</f>
        <v>324.5</v>
      </c>
      <c r="E124" s="2">
        <f>'3 Data'!F124</f>
        <v>543.16666666666674</v>
      </c>
      <c r="F124" s="2">
        <f>'3 Data'!O124</f>
        <v>1609.7142857142856</v>
      </c>
      <c r="G124" s="14">
        <f>'4 Results'!$E$4*C124+'4 Results'!$E$5*D124+'4 Results'!$E$6*E124</f>
        <v>1262.7989516763118</v>
      </c>
      <c r="H124" s="14">
        <f t="shared" si="48"/>
        <v>346.91533403797371</v>
      </c>
      <c r="I124" s="14">
        <f t="shared" si="49"/>
        <v>120350.24899067888</v>
      </c>
      <c r="J124" s="14">
        <f>'4 Results'!$E$4*C124</f>
        <v>208.02915411764292</v>
      </c>
      <c r="K124" s="14">
        <f>'4 Results'!$E$5*D124</f>
        <v>199.41161636829537</v>
      </c>
      <c r="L124" s="14">
        <f>'4 Results'!$E$6*E124</f>
        <v>855.35818119037367</v>
      </c>
      <c r="M124" s="14">
        <f>('4 Results'!$E$6-'4 Results'!$E$25)*E124</f>
        <v>547.96370424703116</v>
      </c>
      <c r="N124" s="14"/>
      <c r="O124" s="10">
        <f t="shared" si="39"/>
        <v>29338.795918367345</v>
      </c>
      <c r="P124" s="10">
        <f t="shared" si="40"/>
        <v>105300.25</v>
      </c>
      <c r="Q124" s="10">
        <f t="shared" si="41"/>
        <v>295030.02777777787</v>
      </c>
      <c r="R124" s="10">
        <f t="shared" si="42"/>
        <v>55582.214285714283</v>
      </c>
      <c r="S124" s="10">
        <f t="shared" si="43"/>
        <v>93036.690476190488</v>
      </c>
      <c r="T124" s="10">
        <f t="shared" si="44"/>
        <v>176257.58333333337</v>
      </c>
      <c r="U124" s="10">
        <f t="shared" si="45"/>
        <v>275721.06122448976</v>
      </c>
      <c r="V124" s="10">
        <f t="shared" si="46"/>
        <v>522352.28571428568</v>
      </c>
      <c r="W124" s="10">
        <f t="shared" si="47"/>
        <v>874343.14285714284</v>
      </c>
      <c r="X124" s="11">
        <f t="shared" si="50"/>
        <v>2591180.0816326523</v>
      </c>
      <c r="Z124" s="42">
        <v>588.82183253000005</v>
      </c>
      <c r="AA124" s="2">
        <v>2.1432498525671105E-3</v>
      </c>
      <c r="AB124" s="2">
        <v>6.9133759695775713E-3</v>
      </c>
      <c r="AC124" s="10">
        <f t="shared" si="35"/>
        <v>6.0829659072977034</v>
      </c>
      <c r="AD124" s="10">
        <f t="shared" si="37"/>
        <v>9.0131865648807079E-5</v>
      </c>
      <c r="AE124" s="11">
        <f t="shared" si="38"/>
        <v>1.4817092027538134E-5</v>
      </c>
    </row>
    <row r="125" spans="1:31" x14ac:dyDescent="0.2">
      <c r="A125" s="2">
        <v>116</v>
      </c>
      <c r="B125" s="2">
        <v>635</v>
      </c>
      <c r="C125" s="10">
        <f>'3 Data'!B125</f>
        <v>268.42857142857144</v>
      </c>
      <c r="D125" s="2">
        <f>'3 Data'!J125</f>
        <v>399.69047619047626</v>
      </c>
      <c r="E125" s="2">
        <f>'3 Data'!F125</f>
        <v>566.85714285714289</v>
      </c>
      <c r="F125" s="2">
        <f>'3 Data'!O125</f>
        <v>1351.5714285714284</v>
      </c>
      <c r="G125" s="14">
        <f>'4 Results'!$E$4*C125+'4 Results'!$E$5*D125+'4 Results'!$E$6*E125</f>
        <v>1464.2933394100708</v>
      </c>
      <c r="H125" s="14">
        <f t="shared" si="48"/>
        <v>-112.72191083864232</v>
      </c>
      <c r="I125" s="14">
        <f t="shared" si="49"/>
        <v>12706.229183114829</v>
      </c>
      <c r="J125" s="14">
        <f>'4 Results'!$E$4*C125</f>
        <v>326.01065937201929</v>
      </c>
      <c r="K125" s="14">
        <f>'4 Results'!$E$5*D125</f>
        <v>245.61763914994313</v>
      </c>
      <c r="L125" s="14">
        <f>'4 Results'!$E$6*E125</f>
        <v>892.66504088810836</v>
      </c>
      <c r="M125" s="14">
        <f>('4 Results'!$E$6-'4 Results'!$E$25)*E125</f>
        <v>571.86340554566777</v>
      </c>
      <c r="N125" s="14"/>
      <c r="O125" s="10">
        <f t="shared" si="39"/>
        <v>72053.897959183683</v>
      </c>
      <c r="P125" s="10">
        <f t="shared" si="40"/>
        <v>159752.47675736967</v>
      </c>
      <c r="Q125" s="10">
        <f t="shared" si="41"/>
        <v>321327.02040816331</v>
      </c>
      <c r="R125" s="10">
        <f t="shared" si="42"/>
        <v>107288.34353741498</v>
      </c>
      <c r="S125" s="10">
        <f t="shared" si="43"/>
        <v>152160.6530612245</v>
      </c>
      <c r="T125" s="10">
        <f t="shared" si="44"/>
        <v>226567.40136054426</v>
      </c>
      <c r="U125" s="10">
        <f t="shared" si="45"/>
        <v>362800.38775510201</v>
      </c>
      <c r="V125" s="10">
        <f t="shared" si="46"/>
        <v>540210.22789115645</v>
      </c>
      <c r="W125" s="10">
        <f t="shared" si="47"/>
        <v>766147.91836734687</v>
      </c>
      <c r="X125" s="11">
        <f t="shared" si="50"/>
        <v>1826745.3265306118</v>
      </c>
      <c r="Z125" s="42">
        <v>589.81983058000003</v>
      </c>
      <c r="AA125" s="2">
        <v>1.9985690329946842E-3</v>
      </c>
      <c r="AB125" s="2">
        <v>7.6333509828504049E-3</v>
      </c>
      <c r="AC125" s="10">
        <f t="shared" si="35"/>
        <v>5.684050160449897</v>
      </c>
      <c r="AD125" s="10">
        <f t="shared" si="37"/>
        <v>8.6714612460590717E-5</v>
      </c>
      <c r="AE125" s="11">
        <f t="shared" si="38"/>
        <v>1.5255778892304357E-5</v>
      </c>
    </row>
    <row r="126" spans="1:31" x14ac:dyDescent="0.2">
      <c r="A126" s="2">
        <v>117</v>
      </c>
      <c r="B126" s="2">
        <v>636</v>
      </c>
      <c r="C126" s="10">
        <f>'3 Data'!B126</f>
        <v>207.57142857142858</v>
      </c>
      <c r="D126" s="2">
        <f>'3 Data'!J126</f>
        <v>321.73809523809518</v>
      </c>
      <c r="E126" s="2">
        <f>'3 Data'!F126</f>
        <v>722.07142857142856</v>
      </c>
      <c r="F126" s="2">
        <f>'3 Data'!O126</f>
        <v>1422.8571428571429</v>
      </c>
      <c r="G126" s="14">
        <f>'4 Results'!$E$4*C126+'4 Results'!$E$5*D126+'4 Results'!$E$6*E126</f>
        <v>1586.9036750688374</v>
      </c>
      <c r="H126" s="14">
        <f t="shared" si="48"/>
        <v>-164.04653221169451</v>
      </c>
      <c r="I126" s="14">
        <f t="shared" si="49"/>
        <v>26911.264730682524</v>
      </c>
      <c r="J126" s="14">
        <f>'4 Results'!$E$4*C126</f>
        <v>252.0987163744247</v>
      </c>
      <c r="K126" s="14">
        <f>'4 Results'!$E$5*D126</f>
        <v>197.71437170627155</v>
      </c>
      <c r="L126" s="14">
        <f>'4 Results'!$E$6*E126</f>
        <v>1137.090586988141</v>
      </c>
      <c r="M126" s="14">
        <f>('4 Results'!$E$6-'4 Results'!$E$25)*E126</f>
        <v>728.44848370226248</v>
      </c>
      <c r="N126" s="14"/>
      <c r="O126" s="10">
        <f t="shared" si="39"/>
        <v>43085.897959183676</v>
      </c>
      <c r="P126" s="10">
        <f t="shared" si="40"/>
        <v>103515.4019274376</v>
      </c>
      <c r="Q126" s="10">
        <f t="shared" si="41"/>
        <v>521387.14795918367</v>
      </c>
      <c r="R126" s="10">
        <f t="shared" si="42"/>
        <v>66783.63605442176</v>
      </c>
      <c r="S126" s="10">
        <f t="shared" si="43"/>
        <v>149881.39795918367</v>
      </c>
      <c r="T126" s="10">
        <f t="shared" si="44"/>
        <v>232317.88605442172</v>
      </c>
      <c r="U126" s="10">
        <f t="shared" si="45"/>
        <v>295344.4897959184</v>
      </c>
      <c r="V126" s="10">
        <f t="shared" si="46"/>
        <v>457787.34693877544</v>
      </c>
      <c r="W126" s="10">
        <f t="shared" si="47"/>
        <v>1027404.4897959183</v>
      </c>
      <c r="X126" s="11">
        <f t="shared" si="50"/>
        <v>2024522.448979592</v>
      </c>
      <c r="Z126" s="42">
        <v>590.81782863000001</v>
      </c>
      <c r="AA126" s="2">
        <v>1.8993233724506702E-3</v>
      </c>
      <c r="AB126" s="2">
        <v>8.1560021893791659E-3</v>
      </c>
      <c r="AC126" s="10">
        <f t="shared" si="35"/>
        <v>8.2413911529889372</v>
      </c>
      <c r="AD126" s="10">
        <f t="shared" si="37"/>
        <v>1.2766644740432623E-4</v>
      </c>
      <c r="AE126" s="11">
        <f t="shared" si="38"/>
        <v>1.5490885584046686E-5</v>
      </c>
    </row>
    <row r="127" spans="1:31" x14ac:dyDescent="0.2">
      <c r="A127" s="2">
        <v>118</v>
      </c>
      <c r="B127" s="2">
        <v>637</v>
      </c>
      <c r="C127" s="10">
        <f>'3 Data'!B127</f>
        <v>113.28571428571431</v>
      </c>
      <c r="D127" s="2">
        <f>'3 Data'!J127</f>
        <v>305.57142857142856</v>
      </c>
      <c r="E127" s="2">
        <f>'3 Data'!F127</f>
        <v>705.90476190476181</v>
      </c>
      <c r="F127" s="2">
        <f>'3 Data'!O127</f>
        <v>1584.8571428571429</v>
      </c>
      <c r="G127" s="14">
        <f>'4 Results'!$E$4*C127+'4 Results'!$E$5*D127+'4 Results'!$E$6*E127</f>
        <v>1436.9988292562987</v>
      </c>
      <c r="H127" s="14">
        <f t="shared" si="48"/>
        <v>147.85831360084421</v>
      </c>
      <c r="I127" s="14">
        <f t="shared" si="49"/>
        <v>21862.080900885594</v>
      </c>
      <c r="J127" s="14">
        <f>'4 Results'!$E$4*C127</f>
        <v>137.58725539223593</v>
      </c>
      <c r="K127" s="14">
        <f>'4 Results'!$E$5*D127</f>
        <v>187.77963786563231</v>
      </c>
      <c r="L127" s="14">
        <f>'4 Results'!$E$6*E127</f>
        <v>1111.6319359984304</v>
      </c>
      <c r="M127" s="14">
        <f>('4 Results'!$E$6-'4 Results'!$E$25)*E127</f>
        <v>712.13903929846913</v>
      </c>
      <c r="N127" s="14"/>
      <c r="O127" s="10">
        <f t="shared" si="39"/>
        <v>12833.653061224495</v>
      </c>
      <c r="P127" s="10">
        <f t="shared" si="40"/>
        <v>93373.897959183669</v>
      </c>
      <c r="Q127" s="10">
        <f t="shared" si="41"/>
        <v>498301.53287981846</v>
      </c>
      <c r="R127" s="10">
        <f t="shared" si="42"/>
        <v>34616.877551020414</v>
      </c>
      <c r="S127" s="10">
        <f t="shared" si="43"/>
        <v>79968.925170068032</v>
      </c>
      <c r="T127" s="10">
        <f t="shared" si="44"/>
        <v>215704.32653061222</v>
      </c>
      <c r="U127" s="10">
        <f t="shared" si="45"/>
        <v>179541.67346938778</v>
      </c>
      <c r="V127" s="10">
        <f t="shared" si="46"/>
        <v>484287.06122448976</v>
      </c>
      <c r="W127" s="10">
        <f t="shared" si="47"/>
        <v>1118758.2040816324</v>
      </c>
      <c r="X127" s="11">
        <f t="shared" si="50"/>
        <v>2511772.163265306</v>
      </c>
      <c r="Z127" s="42">
        <v>591.81582667999999</v>
      </c>
      <c r="AA127" s="2">
        <v>1.8367487927995392E-3</v>
      </c>
      <c r="AB127" s="2">
        <v>9.1388393214335301E-3</v>
      </c>
      <c r="AC127" s="10">
        <f t="shared" si="35"/>
        <v>7.6953928608867894</v>
      </c>
      <c r="AD127" s="10">
        <f t="shared" si="37"/>
        <v>1.2917295680748219E-4</v>
      </c>
      <c r="AE127" s="11">
        <f t="shared" si="38"/>
        <v>1.6785752091231997E-5</v>
      </c>
    </row>
    <row r="128" spans="1:31" x14ac:dyDescent="0.2">
      <c r="A128" s="2">
        <v>119</v>
      </c>
      <c r="B128" s="2">
        <v>638</v>
      </c>
      <c r="C128" s="10">
        <f>'3 Data'!B128</f>
        <v>257.71428571428567</v>
      </c>
      <c r="D128" s="2">
        <f>'3 Data'!J128</f>
        <v>289.59523809523807</v>
      </c>
      <c r="E128" s="2">
        <f>'3 Data'!F128</f>
        <v>625.2619047619047</v>
      </c>
      <c r="F128" s="2">
        <f>'3 Data'!O128</f>
        <v>1414.2857142857142</v>
      </c>
      <c r="G128" s="14">
        <f>'4 Results'!$E$4*C128+'4 Results'!$E$5*D128+'4 Results'!$E$6*E128</f>
        <v>1475.5985844330251</v>
      </c>
      <c r="H128" s="14">
        <f t="shared" si="48"/>
        <v>-61.312870147310832</v>
      </c>
      <c r="I128" s="14">
        <f t="shared" si="49"/>
        <v>3759.2680457009997</v>
      </c>
      <c r="J128" s="14">
        <f>'4 Results'!$E$4*C128</f>
        <v>312.99799335131593</v>
      </c>
      <c r="K128" s="14">
        <f>'4 Results'!$E$5*D128</f>
        <v>177.96195538099468</v>
      </c>
      <c r="L128" s="14">
        <f>'4 Results'!$E$6*E128</f>
        <v>984.63863570071442</v>
      </c>
      <c r="M128" s="14">
        <f>('4 Results'!$E$6-'4 Results'!$E$25)*E128</f>
        <v>630.78397568190428</v>
      </c>
      <c r="N128" s="14"/>
      <c r="O128" s="10">
        <f t="shared" si="39"/>
        <v>66416.653061224468</v>
      </c>
      <c r="P128" s="10">
        <f t="shared" si="40"/>
        <v>83865.401927437633</v>
      </c>
      <c r="Q128" s="10">
        <f t="shared" si="41"/>
        <v>390952.44954648521</v>
      </c>
      <c r="R128" s="10">
        <f t="shared" si="42"/>
        <v>74632.829931972767</v>
      </c>
      <c r="S128" s="10">
        <f t="shared" si="43"/>
        <v>161138.92517006799</v>
      </c>
      <c r="T128" s="10">
        <f t="shared" si="44"/>
        <v>181072.87018140586</v>
      </c>
      <c r="U128" s="10">
        <f t="shared" si="45"/>
        <v>364481.63265306113</v>
      </c>
      <c r="V128" s="10">
        <f t="shared" si="46"/>
        <v>409570.40816326527</v>
      </c>
      <c r="W128" s="10">
        <f t="shared" si="47"/>
        <v>884298.97959183657</v>
      </c>
      <c r="X128" s="11">
        <f t="shared" si="50"/>
        <v>2000204.0816326528</v>
      </c>
      <c r="Z128" s="42">
        <v>592.81382472999996</v>
      </c>
      <c r="AA128" s="2">
        <v>1.7806066680426727E-3</v>
      </c>
      <c r="AB128" s="2">
        <v>1.0002263973443233E-2</v>
      </c>
      <c r="AC128" s="10">
        <f t="shared" si="35"/>
        <v>6.5969247986357242</v>
      </c>
      <c r="AD128" s="10">
        <f t="shared" si="37"/>
        <v>1.1749187667835585E-4</v>
      </c>
      <c r="AE128" s="11">
        <f t="shared" si="38"/>
        <v>1.7810097926636019E-5</v>
      </c>
    </row>
    <row r="129" spans="1:31" x14ac:dyDescent="0.2">
      <c r="A129" s="2">
        <v>120</v>
      </c>
      <c r="B129" s="2">
        <v>639</v>
      </c>
      <c r="C129" s="10">
        <f>'3 Data'!B129</f>
        <v>147.85714285714289</v>
      </c>
      <c r="D129" s="2">
        <f>'3 Data'!J129</f>
        <v>351.1904761904762</v>
      </c>
      <c r="E129" s="2">
        <f>'3 Data'!F129</f>
        <v>594.19047619047615</v>
      </c>
      <c r="F129" s="2">
        <f>'3 Data'!O129</f>
        <v>1350</v>
      </c>
      <c r="G129" s="14">
        <f>'4 Results'!$E$4*C129+'4 Results'!$E$5*D129+'4 Results'!$E$6*E129</f>
        <v>1331.0967619968128</v>
      </c>
      <c r="H129" s="14">
        <f t="shared" si="48"/>
        <v>18.903238003187198</v>
      </c>
      <c r="I129" s="14">
        <f t="shared" si="49"/>
        <v>357.33240700514074</v>
      </c>
      <c r="J129" s="14">
        <f>'4 Results'!$E$4*C129</f>
        <v>179.57479108570516</v>
      </c>
      <c r="K129" s="14">
        <f>'4 Results'!$E$5*D129</f>
        <v>215.8134376280253</v>
      </c>
      <c r="L129" s="14">
        <f>'4 Results'!$E$6*E129</f>
        <v>935.70853328308249</v>
      </c>
      <c r="M129" s="14">
        <f>('4 Results'!$E$6-'4 Results'!$E$25)*E129</f>
        <v>599.4381362902252</v>
      </c>
      <c r="N129" s="14"/>
      <c r="O129" s="10">
        <f t="shared" si="39"/>
        <v>21861.734693877559</v>
      </c>
      <c r="P129" s="10">
        <f t="shared" si="40"/>
        <v>123334.75056689343</v>
      </c>
      <c r="Q129" s="10">
        <f t="shared" si="41"/>
        <v>353062.32199546479</v>
      </c>
      <c r="R129" s="10">
        <f t="shared" si="42"/>
        <v>51926.020408163276</v>
      </c>
      <c r="S129" s="10">
        <f t="shared" si="43"/>
        <v>87855.306122448994</v>
      </c>
      <c r="T129" s="10">
        <f t="shared" si="44"/>
        <v>208674.03628117914</v>
      </c>
      <c r="U129" s="10">
        <f t="shared" si="45"/>
        <v>199607.1428571429</v>
      </c>
      <c r="V129" s="10">
        <f t="shared" si="46"/>
        <v>474107.1428571429</v>
      </c>
      <c r="W129" s="10">
        <f t="shared" si="47"/>
        <v>802157.14285714284</v>
      </c>
      <c r="X129" s="11">
        <f t="shared" si="50"/>
        <v>1822500</v>
      </c>
      <c r="Z129" s="42">
        <v>593.81182278000006</v>
      </c>
      <c r="AA129" s="2">
        <v>1.7358714088810004E-3</v>
      </c>
      <c r="AB129" s="2">
        <v>1.0736255292387791E-2</v>
      </c>
      <c r="AC129" s="10">
        <f t="shared" si="35"/>
        <v>6.9392310159066479</v>
      </c>
      <c r="AD129" s="10">
        <f t="shared" si="37"/>
        <v>1.2932477331657744E-4</v>
      </c>
      <c r="AE129" s="11">
        <f t="shared" si="38"/>
        <v>1.8636758600503292E-5</v>
      </c>
    </row>
    <row r="130" spans="1:31" x14ac:dyDescent="0.2">
      <c r="A130" s="2">
        <v>121</v>
      </c>
      <c r="B130" s="2">
        <v>640</v>
      </c>
      <c r="C130" s="10">
        <f>'3 Data'!B130</f>
        <v>157.57142857142858</v>
      </c>
      <c r="D130" s="2">
        <f>'3 Data'!J130</f>
        <v>281.23809523809518</v>
      </c>
      <c r="E130" s="2">
        <f>'3 Data'!F130</f>
        <v>566.90476190476193</v>
      </c>
      <c r="F130" s="2">
        <f>'3 Data'!O130</f>
        <v>1266</v>
      </c>
      <c r="G130" s="14">
        <f>'4 Results'!$E$4*C130+'4 Results'!$E$5*D130+'4 Results'!$E$6*E130</f>
        <v>1256.9392982983827</v>
      </c>
      <c r="H130" s="14">
        <f t="shared" si="48"/>
        <v>9.0607017016172904</v>
      </c>
      <c r="I130" s="14">
        <f t="shared" si="49"/>
        <v>82.096315325690455</v>
      </c>
      <c r="J130" s="14">
        <f>'4 Results'!$E$4*C130</f>
        <v>191.37294161114278</v>
      </c>
      <c r="K130" s="14">
        <f>'4 Results'!$E$5*D130</f>
        <v>172.82632713642266</v>
      </c>
      <c r="L130" s="14">
        <f>'4 Results'!$E$6*E130</f>
        <v>892.74002955081733</v>
      </c>
      <c r="M130" s="14">
        <f>('4 Results'!$E$6-'4 Results'!$E$25)*E130</f>
        <v>571.91144514626797</v>
      </c>
      <c r="N130" s="14"/>
      <c r="O130" s="10">
        <f t="shared" si="39"/>
        <v>24828.755102040821</v>
      </c>
      <c r="P130" s="10">
        <f t="shared" si="40"/>
        <v>79094.866213151894</v>
      </c>
      <c r="Q130" s="10">
        <f t="shared" si="41"/>
        <v>321381.00907029479</v>
      </c>
      <c r="R130" s="10">
        <f t="shared" si="42"/>
        <v>44315.088435374142</v>
      </c>
      <c r="S130" s="10">
        <f t="shared" si="43"/>
        <v>89327.99319727892</v>
      </c>
      <c r="T130" s="10">
        <f t="shared" si="44"/>
        <v>159435.2154195011</v>
      </c>
      <c r="U130" s="10">
        <f t="shared" si="45"/>
        <v>199485.42857142858</v>
      </c>
      <c r="V130" s="10">
        <f t="shared" si="46"/>
        <v>356047.42857142852</v>
      </c>
      <c r="W130" s="10">
        <f t="shared" si="47"/>
        <v>717701.42857142864</v>
      </c>
      <c r="X130" s="11">
        <f t="shared" si="50"/>
        <v>1602756</v>
      </c>
      <c r="Z130" s="42">
        <v>594.80982083000004</v>
      </c>
      <c r="AA130" s="2">
        <v>1.687219539231204E-3</v>
      </c>
      <c r="AB130" s="2">
        <v>1.1615565090825454E-2</v>
      </c>
      <c r="AC130" s="10">
        <f t="shared" si="35"/>
        <v>7.9949737076437408</v>
      </c>
      <c r="AD130" s="10">
        <f t="shared" si="37"/>
        <v>1.5668556172390008E-4</v>
      </c>
      <c r="AE130" s="11">
        <f t="shared" si="38"/>
        <v>1.959800838045258E-5</v>
      </c>
    </row>
    <row r="131" spans="1:31" x14ac:dyDescent="0.2">
      <c r="A131" s="2">
        <v>122</v>
      </c>
      <c r="B131" s="2">
        <v>641</v>
      </c>
      <c r="C131" s="10">
        <f>'3 Data'!B131</f>
        <v>87.571428571428555</v>
      </c>
      <c r="D131" s="2">
        <f>'3 Data'!J131</f>
        <v>287.47619047619054</v>
      </c>
      <c r="E131" s="2">
        <f>'3 Data'!F131</f>
        <v>591.30952380952374</v>
      </c>
      <c r="F131" s="2">
        <f>'3 Data'!O131</f>
        <v>1203.4285714285716</v>
      </c>
      <c r="G131" s="14">
        <f>'4 Results'!$E$4*C131+'4 Results'!$E$5*D131+'4 Results'!$E$6*E131</f>
        <v>1214.1883351772117</v>
      </c>
      <c r="H131" s="14">
        <f t="shared" si="48"/>
        <v>-10.759763748640125</v>
      </c>
      <c r="I131" s="14">
        <f t="shared" si="49"/>
        <v>115.7725159265502</v>
      </c>
      <c r="J131" s="14">
        <f>'4 Results'!$E$4*C131</f>
        <v>106.35685694254803</v>
      </c>
      <c r="K131" s="14">
        <f>'4 Results'!$E$5*D131</f>
        <v>176.65975904547648</v>
      </c>
      <c r="L131" s="14">
        <f>'4 Results'!$E$6*E131</f>
        <v>931.17171918918712</v>
      </c>
      <c r="M131" s="14">
        <f>('4 Results'!$E$6-'4 Results'!$E$25)*E131</f>
        <v>596.53174045390858</v>
      </c>
      <c r="N131" s="14"/>
      <c r="O131" s="10">
        <f t="shared" si="39"/>
        <v>7668.7551020408137</v>
      </c>
      <c r="P131" s="10">
        <f t="shared" si="40"/>
        <v>82642.560090702988</v>
      </c>
      <c r="Q131" s="10">
        <f t="shared" si="41"/>
        <v>349646.95294784574</v>
      </c>
      <c r="R131" s="10">
        <f t="shared" si="42"/>
        <v>25174.700680272108</v>
      </c>
      <c r="S131" s="10">
        <f t="shared" si="43"/>
        <v>51781.819727891139</v>
      </c>
      <c r="T131" s="10">
        <f t="shared" si="44"/>
        <v>169987.40929705216</v>
      </c>
      <c r="U131" s="10">
        <f t="shared" si="45"/>
        <v>105385.95918367346</v>
      </c>
      <c r="V131" s="10">
        <f t="shared" si="46"/>
        <v>345957.06122448988</v>
      </c>
      <c r="W131" s="10">
        <f t="shared" si="47"/>
        <v>711598.77551020402</v>
      </c>
      <c r="X131" s="11">
        <f t="shared" si="50"/>
        <v>1448240.3265306125</v>
      </c>
      <c r="Z131" s="42">
        <v>595.80781888000001</v>
      </c>
      <c r="AA131" s="2">
        <v>1.6404219166615242E-3</v>
      </c>
      <c r="AB131" s="2">
        <v>1.2186000622207491E-2</v>
      </c>
      <c r="AC131" s="10">
        <f t="shared" si="35"/>
        <v>5.1799465466649046</v>
      </c>
      <c r="AD131" s="10">
        <f t="shared" si="37"/>
        <v>1.0354807679315868E-4</v>
      </c>
      <c r="AE131" s="11">
        <f t="shared" si="38"/>
        <v>1.9990182497120138E-5</v>
      </c>
    </row>
    <row r="132" spans="1:31" x14ac:dyDescent="0.2">
      <c r="A132" s="2">
        <v>123</v>
      </c>
      <c r="B132" s="2">
        <v>642</v>
      </c>
      <c r="C132" s="10">
        <f>'3 Data'!B132</f>
        <v>53.857142857142861</v>
      </c>
      <c r="D132" s="2">
        <f>'3 Data'!J132</f>
        <v>361.66666666666663</v>
      </c>
      <c r="E132" s="2">
        <f>'3 Data'!F132</f>
        <v>432.83333333333337</v>
      </c>
      <c r="F132" s="2">
        <f>'3 Data'!O132</f>
        <v>1061.2857142857142</v>
      </c>
      <c r="G132" s="14">
        <f>'4 Results'!$E$4*C132+'4 Results'!$E$5*D132+'4 Results'!$E$6*E132</f>
        <v>969.27104643243774</v>
      </c>
      <c r="H132" s="14">
        <f t="shared" si="48"/>
        <v>92.014667853276478</v>
      </c>
      <c r="I132" s="14">
        <f t="shared" si="49"/>
        <v>8466.6991001487913</v>
      </c>
      <c r="J132" s="14">
        <f>'4 Results'!$E$4*C132</f>
        <v>65.410334530735113</v>
      </c>
      <c r="K132" s="14">
        <f>'4 Results'!$E$5*D132</f>
        <v>222.25126220811552</v>
      </c>
      <c r="L132" s="14">
        <f>'4 Results'!$E$6*E132</f>
        <v>681.60944969358707</v>
      </c>
      <c r="M132" s="14">
        <f>('4 Results'!$E$6-'4 Results'!$E$25)*E132</f>
        <v>436.65594965619516</v>
      </c>
      <c r="N132" s="14"/>
      <c r="O132" s="10">
        <f t="shared" si="39"/>
        <v>2900.5918367346944</v>
      </c>
      <c r="P132" s="10">
        <f t="shared" si="40"/>
        <v>130802.77777777775</v>
      </c>
      <c r="Q132" s="10">
        <f t="shared" si="41"/>
        <v>187344.69444444447</v>
      </c>
      <c r="R132" s="10">
        <f t="shared" si="42"/>
        <v>19478.333333333332</v>
      </c>
      <c r="S132" s="10">
        <f t="shared" si="43"/>
        <v>23311.166666666672</v>
      </c>
      <c r="T132" s="10">
        <f t="shared" si="44"/>
        <v>156541.38888888888</v>
      </c>
      <c r="U132" s="10">
        <f t="shared" si="45"/>
        <v>57157.816326530614</v>
      </c>
      <c r="V132" s="10">
        <f t="shared" si="46"/>
        <v>383831.66666666663</v>
      </c>
      <c r="W132" s="10">
        <f t="shared" si="47"/>
        <v>459359.83333333337</v>
      </c>
      <c r="X132" s="11">
        <f t="shared" si="50"/>
        <v>1126327.3673469387</v>
      </c>
      <c r="Z132" s="42">
        <v>596.80581692999999</v>
      </c>
      <c r="AA132" s="2">
        <v>1.5952435427856767E-3</v>
      </c>
      <c r="AB132" s="2">
        <v>1.2928401724555085E-2</v>
      </c>
      <c r="AC132" s="10">
        <f t="shared" si="35"/>
        <v>5.0029996800309879</v>
      </c>
      <c r="AD132" s="10">
        <f t="shared" si="37"/>
        <v>1.0318161209726274E-4</v>
      </c>
      <c r="AE132" s="11">
        <f t="shared" si="38"/>
        <v>2.0623949369635707E-5</v>
      </c>
    </row>
    <row r="133" spans="1:31" x14ac:dyDescent="0.2">
      <c r="A133" s="2">
        <v>124</v>
      </c>
      <c r="B133" s="2">
        <v>643</v>
      </c>
      <c r="C133" s="10">
        <f>'3 Data'!B133</f>
        <v>174</v>
      </c>
      <c r="D133" s="2">
        <f>'3 Data'!J133</f>
        <v>225.04761904761909</v>
      </c>
      <c r="E133" s="2">
        <f>'3 Data'!F133</f>
        <v>645.21428571428578</v>
      </c>
      <c r="F133" s="2">
        <f>'3 Data'!O133</f>
        <v>1235.1428571428571</v>
      </c>
      <c r="G133" s="14">
        <f>'4 Results'!$E$4*C133+'4 Results'!$E$5*D133+'4 Results'!$E$6*E133</f>
        <v>1365.6807586679515</v>
      </c>
      <c r="H133" s="14">
        <f t="shared" si="48"/>
        <v>-130.53790152509441</v>
      </c>
      <c r="I133" s="14">
        <f t="shared" si="49"/>
        <v>17040.143734575246</v>
      </c>
      <c r="J133" s="14">
        <f>'4 Results'!$E$4*C133</f>
        <v>211.3256961762211</v>
      </c>
      <c r="K133" s="14">
        <f>'4 Results'!$E$5*D133</f>
        <v>138.29617711593869</v>
      </c>
      <c r="L133" s="14">
        <f>'4 Results'!$E$6*E133</f>
        <v>1016.0588853757916</v>
      </c>
      <c r="M133" s="14">
        <f>('4 Results'!$E$6-'4 Results'!$E$25)*E133</f>
        <v>650.91256833341947</v>
      </c>
      <c r="N133" s="14"/>
      <c r="O133" s="10">
        <f t="shared" si="39"/>
        <v>30276</v>
      </c>
      <c r="P133" s="10">
        <f t="shared" si="40"/>
        <v>50646.430839002285</v>
      </c>
      <c r="Q133" s="10">
        <f t="shared" si="41"/>
        <v>416301.47448979598</v>
      </c>
      <c r="R133" s="10">
        <f t="shared" si="42"/>
        <v>39158.285714285725</v>
      </c>
      <c r="S133" s="10">
        <f t="shared" si="43"/>
        <v>112267.28571428572</v>
      </c>
      <c r="T133" s="10">
        <f t="shared" si="44"/>
        <v>145203.93877551024</v>
      </c>
      <c r="U133" s="10">
        <f t="shared" si="45"/>
        <v>214914.85714285713</v>
      </c>
      <c r="V133" s="10">
        <f t="shared" si="46"/>
        <v>277965.95918367349</v>
      </c>
      <c r="W133" s="10">
        <f t="shared" si="47"/>
        <v>796931.81632653065</v>
      </c>
      <c r="X133" s="11">
        <f t="shared" si="50"/>
        <v>1525577.8775510204</v>
      </c>
      <c r="Z133" s="42">
        <v>597.80381497999997</v>
      </c>
      <c r="AA133" s="2">
        <v>1.5592622590251703E-3</v>
      </c>
      <c r="AB133" s="2">
        <v>1.3489911930256504E-2</v>
      </c>
      <c r="AC133" s="10">
        <f t="shared" si="35"/>
        <v>4.9600166567777855</v>
      </c>
      <c r="AD133" s="10">
        <f t="shared" si="37"/>
        <v>1.0433053069393156E-4</v>
      </c>
      <c r="AE133" s="11">
        <f t="shared" si="38"/>
        <v>2.1034310550422352E-5</v>
      </c>
    </row>
    <row r="134" spans="1:31" x14ac:dyDescent="0.2">
      <c r="A134" s="2">
        <v>125</v>
      </c>
      <c r="B134" s="2">
        <v>644</v>
      </c>
      <c r="C134" s="10">
        <f>'3 Data'!B134</f>
        <v>150.42857142857144</v>
      </c>
      <c r="D134" s="2">
        <f>'3 Data'!J134</f>
        <v>287.45238095238091</v>
      </c>
      <c r="E134" s="2">
        <f>'3 Data'!F134</f>
        <v>588.28571428571422</v>
      </c>
      <c r="F134" s="2">
        <f>'3 Data'!O134</f>
        <v>1306</v>
      </c>
      <c r="G134" s="14">
        <f>'4 Results'!$E$4*C134+'4 Results'!$E$5*D134+'4 Results'!$E$6*E134</f>
        <v>1285.7528976638148</v>
      </c>
      <c r="H134" s="14">
        <f t="shared" si="48"/>
        <v>20.247102336185208</v>
      </c>
      <c r="I134" s="14">
        <f t="shared" si="49"/>
        <v>409.94515301195651</v>
      </c>
      <c r="J134" s="14">
        <f>'4 Results'!$E$4*C134</f>
        <v>182.69783093067392</v>
      </c>
      <c r="K134" s="14">
        <f>'4 Results'!$E$5*D134</f>
        <v>176.64512762597622</v>
      </c>
      <c r="L134" s="14">
        <f>'4 Results'!$E$6*E134</f>
        <v>926.40993910716463</v>
      </c>
      <c r="M134" s="14">
        <f>('4 Results'!$E$6-'4 Results'!$E$25)*E134</f>
        <v>593.48122581579116</v>
      </c>
      <c r="N134" s="14"/>
      <c r="O134" s="10">
        <f t="shared" si="39"/>
        <v>22628.755102040821</v>
      </c>
      <c r="P134" s="10">
        <f t="shared" si="40"/>
        <v>82628.871315192722</v>
      </c>
      <c r="Q134" s="10">
        <f t="shared" si="41"/>
        <v>346080.08163265296</v>
      </c>
      <c r="R134" s="10">
        <f t="shared" si="42"/>
        <v>43241.051020408158</v>
      </c>
      <c r="S134" s="10">
        <f t="shared" si="43"/>
        <v>88494.979591836731</v>
      </c>
      <c r="T134" s="10">
        <f t="shared" si="44"/>
        <v>169104.12925170062</v>
      </c>
      <c r="U134" s="10">
        <f t="shared" si="45"/>
        <v>196459.71428571432</v>
      </c>
      <c r="V134" s="10">
        <f t="shared" si="46"/>
        <v>375412.80952380947</v>
      </c>
      <c r="W134" s="10">
        <f t="shared" si="47"/>
        <v>768301.14285714272</v>
      </c>
      <c r="X134" s="11">
        <f t="shared" si="50"/>
        <v>1705636</v>
      </c>
      <c r="Z134" s="42">
        <v>598.80181302999995</v>
      </c>
      <c r="AA134" s="2">
        <v>1.5221029964378628E-3</v>
      </c>
      <c r="AB134" s="2">
        <v>1.4236920691709985E-2</v>
      </c>
      <c r="AC134" s="10">
        <f t="shared" si="35"/>
        <v>5.2674303464800749</v>
      </c>
      <c r="AD134" s="10">
        <f t="shared" si="37"/>
        <v>1.1414552978357938E-4</v>
      </c>
      <c r="AE134" s="11">
        <f t="shared" si="38"/>
        <v>2.1670059644899978E-5</v>
      </c>
    </row>
    <row r="135" spans="1:31" x14ac:dyDescent="0.2">
      <c r="A135" s="2">
        <v>126</v>
      </c>
      <c r="B135" s="2">
        <v>645</v>
      </c>
      <c r="C135" s="10">
        <f>'3 Data'!B135</f>
        <v>0.42857142857141639</v>
      </c>
      <c r="D135" s="2">
        <f>'3 Data'!J135</f>
        <v>333.2380952380953</v>
      </c>
      <c r="E135" s="2">
        <f>'3 Data'!F135</f>
        <v>652.23809523809518</v>
      </c>
      <c r="F135" s="2">
        <f>'3 Data'!O135</f>
        <v>1207.4285714285713</v>
      </c>
      <c r="G135" s="14">
        <f>'4 Results'!$E$4*C135+'4 Results'!$E$5*D135+'4 Results'!$E$6*E135</f>
        <v>1232.4215670910698</v>
      </c>
      <c r="H135" s="14">
        <f t="shared" si="48"/>
        <v>-24.992995662498515</v>
      </c>
      <c r="I135" s="14">
        <f t="shared" si="49"/>
        <v>624.64983218566965</v>
      </c>
      <c r="J135" s="14">
        <f>'4 Results'!$E$4*C135</f>
        <v>0.52050664082811604</v>
      </c>
      <c r="K135" s="14">
        <f>'4 Results'!$E$5*D135</f>
        <v>204.78134732487069</v>
      </c>
      <c r="L135" s="14">
        <f>'4 Results'!$E$6*E135</f>
        <v>1027.1197131253712</v>
      </c>
      <c r="M135" s="14">
        <f>('4 Results'!$E$6-'4 Results'!$E$25)*E135</f>
        <v>657.99840942195988</v>
      </c>
      <c r="N135" s="14"/>
      <c r="O135" s="10">
        <f t="shared" si="39"/>
        <v>0.18367346938774465</v>
      </c>
      <c r="P135" s="10">
        <f t="shared" si="40"/>
        <v>111047.62811791388</v>
      </c>
      <c r="Q135" s="10">
        <f t="shared" si="41"/>
        <v>425414.53287981852</v>
      </c>
      <c r="R135" s="10">
        <f t="shared" si="42"/>
        <v>142.81632653060822</v>
      </c>
      <c r="S135" s="10">
        <f t="shared" si="43"/>
        <v>279.53061224488999</v>
      </c>
      <c r="T135" s="10">
        <f t="shared" si="44"/>
        <v>217350.58049886624</v>
      </c>
      <c r="U135" s="10">
        <f t="shared" si="45"/>
        <v>517.46938775508727</v>
      </c>
      <c r="V135" s="10">
        <f t="shared" si="46"/>
        <v>402361.1972789116</v>
      </c>
      <c r="W135" s="10">
        <f t="shared" si="47"/>
        <v>787530.91156462568</v>
      </c>
      <c r="X135" s="11">
        <f t="shared" si="50"/>
        <v>1457883.7551020405</v>
      </c>
      <c r="Z135" s="42">
        <v>599.79981108000004</v>
      </c>
      <c r="AA135" s="2">
        <v>1.4843865900128663E-3</v>
      </c>
      <c r="AB135" s="2">
        <v>1.4811416118527968E-2</v>
      </c>
      <c r="AC135" s="10">
        <f t="shared" si="35"/>
        <v>4.6593250334949916</v>
      </c>
      <c r="AD135" s="10">
        <f t="shared" si="37"/>
        <v>1.0243930266484321E-4</v>
      </c>
      <c r="AE135" s="11">
        <f t="shared" si="38"/>
        <v>2.1985867465443336E-5</v>
      </c>
    </row>
    <row r="136" spans="1:31" x14ac:dyDescent="0.2">
      <c r="A136" s="2">
        <v>127</v>
      </c>
      <c r="B136" s="2">
        <v>646</v>
      </c>
      <c r="C136" s="10">
        <f>'3 Data'!B136</f>
        <v>219.85714285714286</v>
      </c>
      <c r="D136" s="2">
        <f>'3 Data'!J136</f>
        <v>90.666666666666657</v>
      </c>
      <c r="E136" s="2">
        <f>'3 Data'!F136</f>
        <v>507.16666666666663</v>
      </c>
      <c r="F136" s="2">
        <f>'3 Data'!O136</f>
        <v>1126.2857142857142</v>
      </c>
      <c r="G136" s="14">
        <f>'4 Results'!$E$4*C136+'4 Results'!$E$5*D136+'4 Results'!$E$6*E136</f>
        <v>1121.4031043839707</v>
      </c>
      <c r="H136" s="14">
        <f t="shared" si="48"/>
        <v>4.8826099017435354</v>
      </c>
      <c r="I136" s="14">
        <f t="shared" si="49"/>
        <v>23.839879452604016</v>
      </c>
      <c r="J136" s="14">
        <f>'4 Results'!$E$4*C136</f>
        <v>267.01990674483108</v>
      </c>
      <c r="K136" s="14">
        <f>'4 Results'!$E$5*D136</f>
        <v>55.716445456781031</v>
      </c>
      <c r="L136" s="14">
        <f>'4 Results'!$E$6*E136</f>
        <v>798.66675218235855</v>
      </c>
      <c r="M136" s="14">
        <f>('4 Results'!$E$6-'4 Results'!$E$25)*E136</f>
        <v>511.64576619322355</v>
      </c>
      <c r="N136" s="14"/>
      <c r="O136" s="10">
        <f t="shared" si="39"/>
        <v>48337.163265306124</v>
      </c>
      <c r="P136" s="10">
        <f t="shared" si="40"/>
        <v>8220.4444444444434</v>
      </c>
      <c r="Q136" s="10">
        <f t="shared" si="41"/>
        <v>257218.02777777775</v>
      </c>
      <c r="R136" s="10">
        <f t="shared" si="42"/>
        <v>19933.714285714283</v>
      </c>
      <c r="S136" s="10">
        <f t="shared" si="43"/>
        <v>111504.21428571428</v>
      </c>
      <c r="T136" s="10">
        <f t="shared" si="44"/>
        <v>45983.111111111102</v>
      </c>
      <c r="U136" s="10">
        <f t="shared" si="45"/>
        <v>247621.95918367346</v>
      </c>
      <c r="V136" s="10">
        <f t="shared" si="46"/>
        <v>102116.57142857141</v>
      </c>
      <c r="W136" s="10">
        <f t="shared" si="47"/>
        <v>571214.57142857136</v>
      </c>
      <c r="X136" s="11">
        <f t="shared" si="50"/>
        <v>1268519.5102040814</v>
      </c>
      <c r="Z136" s="42">
        <v>600.79780913000002</v>
      </c>
      <c r="AA136" s="2">
        <v>1.4388299346224981E-3</v>
      </c>
      <c r="AB136" s="2">
        <v>1.5356300085777404E-2</v>
      </c>
      <c r="AC136" s="10">
        <f t="shared" si="35"/>
        <v>6.6882708041416112</v>
      </c>
      <c r="AD136" s="10">
        <f t="shared" si="37"/>
        <v>1.4777804065945743E-4</v>
      </c>
      <c r="AE136" s="11">
        <f t="shared" si="38"/>
        <v>2.2095104248462565E-5</v>
      </c>
    </row>
    <row r="137" spans="1:31" x14ac:dyDescent="0.2">
      <c r="A137" s="2">
        <v>128</v>
      </c>
      <c r="B137" s="2">
        <v>647</v>
      </c>
      <c r="C137" s="10">
        <f>'3 Data'!B137</f>
        <v>233.57142857142858</v>
      </c>
      <c r="D137" s="2">
        <f>'3 Data'!J137</f>
        <v>286.57142857142856</v>
      </c>
      <c r="E137" s="2">
        <f>'3 Data'!F137</f>
        <v>487.57142857142856</v>
      </c>
      <c r="F137" s="2">
        <f>'3 Data'!O137</f>
        <v>1236.4285714285713</v>
      </c>
      <c r="G137" s="14">
        <f>'4 Results'!$E$4*C137+'4 Results'!$E$5*D137+'4 Results'!$E$6*E137</f>
        <v>1227.588801833399</v>
      </c>
      <c r="H137" s="14">
        <f t="shared" si="48"/>
        <v>8.8397695951723563</v>
      </c>
      <c r="I137" s="14">
        <f t="shared" si="49"/>
        <v>78.141526495733643</v>
      </c>
      <c r="J137" s="14">
        <f>'4 Results'!$E$4*C137</f>
        <v>283.67611925133127</v>
      </c>
      <c r="K137" s="14">
        <f>'4 Results'!$E$5*D137</f>
        <v>176.10376510446864</v>
      </c>
      <c r="L137" s="14">
        <f>'4 Results'!$E$6*E137</f>
        <v>767.80891747759915</v>
      </c>
      <c r="M137" s="14">
        <f>('4 Results'!$E$6-'4 Results'!$E$25)*E137</f>
        <v>491.87747054621065</v>
      </c>
      <c r="N137" s="14"/>
      <c r="O137" s="10">
        <f t="shared" si="39"/>
        <v>54555.612244897966</v>
      </c>
      <c r="P137" s="10">
        <f t="shared" si="40"/>
        <v>82123.183673469379</v>
      </c>
      <c r="Q137" s="10">
        <f t="shared" si="41"/>
        <v>237725.89795918367</v>
      </c>
      <c r="R137" s="10">
        <f t="shared" si="42"/>
        <v>66934.897959183669</v>
      </c>
      <c r="S137" s="10">
        <f t="shared" si="43"/>
        <v>113882.75510204081</v>
      </c>
      <c r="T137" s="10">
        <f t="shared" si="44"/>
        <v>139724.04081632651</v>
      </c>
      <c r="U137" s="10">
        <f t="shared" si="45"/>
        <v>288794.38775510201</v>
      </c>
      <c r="V137" s="10">
        <f t="shared" si="46"/>
        <v>354325.10204081627</v>
      </c>
      <c r="W137" s="10">
        <f t="shared" si="47"/>
        <v>602847.24489795917</v>
      </c>
      <c r="X137" s="11">
        <f t="shared" si="50"/>
        <v>1528755.6122448978</v>
      </c>
      <c r="Z137" s="42">
        <v>601.79580718</v>
      </c>
      <c r="AA137" s="2">
        <v>1.3971110005423541E-3</v>
      </c>
      <c r="AB137" s="2">
        <v>1.5934887629423692E-2</v>
      </c>
      <c r="AC137" s="10">
        <f t="shared" si="35"/>
        <v>5.243033117141902</v>
      </c>
      <c r="AD137" s="10">
        <f t="shared" si="37"/>
        <v>1.1672463333017471E-4</v>
      </c>
      <c r="AE137" s="11">
        <f t="shared" si="38"/>
        <v>2.2262806799474113E-5</v>
      </c>
    </row>
    <row r="138" spans="1:31" x14ac:dyDescent="0.2">
      <c r="A138" s="2">
        <v>129</v>
      </c>
      <c r="B138" s="2">
        <v>648</v>
      </c>
      <c r="C138" s="10">
        <f>'3 Data'!B138</f>
        <v>201.42857142857144</v>
      </c>
      <c r="D138" s="2">
        <f>'3 Data'!J138</f>
        <v>94.023809523809518</v>
      </c>
      <c r="E138" s="2">
        <f>'3 Data'!F138</f>
        <v>440.19047619047626</v>
      </c>
      <c r="F138" s="2">
        <f>'3 Data'!O138</f>
        <v>1097</v>
      </c>
      <c r="G138" s="14">
        <f>'4 Results'!$E$4*C138+'4 Results'!$E$5*D138+'4 Results'!$E$6*E138</f>
        <v>995.61279487766137</v>
      </c>
      <c r="H138" s="14">
        <f t="shared" si="48"/>
        <v>101.38720512233863</v>
      </c>
      <c r="I138" s="14">
        <f t="shared" si="49"/>
        <v>10279.365362519167</v>
      </c>
      <c r="J138" s="14">
        <f>'4 Results'!$E$4*C138</f>
        <v>244.63812118922149</v>
      </c>
      <c r="K138" s="14">
        <f>'4 Results'!$E$5*D138</f>
        <v>57.779475606309958</v>
      </c>
      <c r="L138" s="14">
        <f>'4 Results'!$E$6*E138</f>
        <v>693.19519808212988</v>
      </c>
      <c r="M138" s="14">
        <f>('4 Results'!$E$6-'4 Results'!$E$25)*E138</f>
        <v>444.07806794893759</v>
      </c>
      <c r="N138" s="14"/>
      <c r="O138" s="10">
        <f t="shared" si="39"/>
        <v>40573.469387755111</v>
      </c>
      <c r="P138" s="10">
        <f t="shared" si="40"/>
        <v>8840.4767573696136</v>
      </c>
      <c r="Q138" s="10">
        <f t="shared" si="41"/>
        <v>193767.65532879825</v>
      </c>
      <c r="R138" s="10">
        <f t="shared" si="42"/>
        <v>18939.081632653062</v>
      </c>
      <c r="S138" s="10">
        <f t="shared" si="43"/>
        <v>88666.938775510222</v>
      </c>
      <c r="T138" s="10">
        <f t="shared" si="44"/>
        <v>41388.38548752835</v>
      </c>
      <c r="U138" s="10">
        <f t="shared" si="45"/>
        <v>220967.14285714287</v>
      </c>
      <c r="V138" s="10">
        <f t="shared" si="46"/>
        <v>103144.11904761904</v>
      </c>
      <c r="W138" s="10">
        <f t="shared" si="47"/>
        <v>482888.95238095248</v>
      </c>
      <c r="X138" s="11">
        <f t="shared" si="50"/>
        <v>1203409</v>
      </c>
      <c r="Z138" s="42">
        <v>602.79380522999998</v>
      </c>
      <c r="AA138" s="2">
        <v>1.35613466136287E-3</v>
      </c>
      <c r="AB138" s="2">
        <v>1.6347116124373104E-2</v>
      </c>
      <c r="AC138" s="10">
        <f t="shared" si="35"/>
        <v>4.8592718802049255</v>
      </c>
      <c r="AD138" s="10">
        <f t="shared" si="37"/>
        <v>1.0772466762917033E-4</v>
      </c>
      <c r="AE138" s="11">
        <f t="shared" si="38"/>
        <v>2.2168890789586231E-5</v>
      </c>
    </row>
    <row r="139" spans="1:31" x14ac:dyDescent="0.2">
      <c r="A139" s="2">
        <v>130</v>
      </c>
      <c r="B139" s="2">
        <v>649</v>
      </c>
      <c r="C139" s="10">
        <f>'3 Data'!B139</f>
        <v>135.28571428571428</v>
      </c>
      <c r="D139" s="2">
        <f>'3 Data'!J139</f>
        <v>223.04761904761904</v>
      </c>
      <c r="E139" s="2">
        <f>'3 Data'!F139</f>
        <v>477.38095238095235</v>
      </c>
      <c r="F139" s="2">
        <f>'3 Data'!O139</f>
        <v>1093</v>
      </c>
      <c r="G139" s="14">
        <f>'4 Results'!$E$4*C139+'4 Results'!$E$5*D139+'4 Results'!$E$6*E139</f>
        <v>1053.1350778238714</v>
      </c>
      <c r="H139" s="14">
        <f t="shared" si="48"/>
        <v>39.86492217612863</v>
      </c>
      <c r="I139" s="14">
        <f t="shared" si="49"/>
        <v>1589.2120201087921</v>
      </c>
      <c r="J139" s="14">
        <f>'4 Results'!$E$4*C139</f>
        <v>164.30659628807993</v>
      </c>
      <c r="K139" s="14">
        <f>'4 Results'!$E$5*D139</f>
        <v>137.06713787792143</v>
      </c>
      <c r="L139" s="14">
        <f>'4 Results'!$E$6*E139</f>
        <v>751.76134365787004</v>
      </c>
      <c r="M139" s="14">
        <f>('4 Results'!$E$6-'4 Results'!$E$25)*E139</f>
        <v>481.59699601775191</v>
      </c>
      <c r="N139" s="14"/>
      <c r="O139" s="10">
        <f t="shared" si="39"/>
        <v>18302.224489795917</v>
      </c>
      <c r="P139" s="10">
        <f t="shared" si="40"/>
        <v>49750.24036281179</v>
      </c>
      <c r="Q139" s="10">
        <f t="shared" si="41"/>
        <v>227892.57369614509</v>
      </c>
      <c r="R139" s="10">
        <f t="shared" si="42"/>
        <v>30175.15646258503</v>
      </c>
      <c r="S139" s="10">
        <f t="shared" si="43"/>
        <v>64582.823129251694</v>
      </c>
      <c r="T139" s="10">
        <f t="shared" si="44"/>
        <v>106478.68480725623</v>
      </c>
      <c r="U139" s="10">
        <f t="shared" si="45"/>
        <v>147867.28571428571</v>
      </c>
      <c r="V139" s="10">
        <f t="shared" si="46"/>
        <v>243791.0476190476</v>
      </c>
      <c r="W139" s="10">
        <f t="shared" si="47"/>
        <v>521777.38095238095</v>
      </c>
      <c r="X139" s="11">
        <f t="shared" si="50"/>
        <v>1194649</v>
      </c>
      <c r="Z139" s="42">
        <v>603.79180327999995</v>
      </c>
      <c r="AA139" s="2">
        <v>1.3231009162403544E-3</v>
      </c>
      <c r="AB139" s="2">
        <v>1.6649147457489615E-2</v>
      </c>
      <c r="AC139" s="10">
        <f t="shared" si="35"/>
        <v>5.3068319783491402</v>
      </c>
      <c r="AD139" s="10">
        <f t="shared" si="37"/>
        <v>1.1690156020528838E-4</v>
      </c>
      <c r="AE139" s="11">
        <f t="shared" si="38"/>
        <v>2.2028502255625277E-5</v>
      </c>
    </row>
    <row r="140" spans="1:31" x14ac:dyDescent="0.2">
      <c r="A140" s="2">
        <v>131</v>
      </c>
      <c r="B140" s="2">
        <v>650</v>
      </c>
      <c r="C140" s="10">
        <f>'3 Data'!B140</f>
        <v>106.14285714285714</v>
      </c>
      <c r="D140" s="2">
        <f>'3 Data'!J140</f>
        <v>179.19047619047618</v>
      </c>
      <c r="E140" s="2">
        <f>'3 Data'!F140</f>
        <v>514.52380952380952</v>
      </c>
      <c r="F140" s="2">
        <f>'3 Data'!O140</f>
        <v>1145.5714285714287</v>
      </c>
      <c r="G140" s="14">
        <f>'4 Results'!$E$4*C140+'4 Results'!$E$5*D140+'4 Results'!$E$6*E140</f>
        <v>1049.280708441212</v>
      </c>
      <c r="H140" s="14">
        <f t="shared" si="48"/>
        <v>96.290720130216641</v>
      </c>
      <c r="I140" s="14">
        <f t="shared" si="49"/>
        <v>9271.9027831957083</v>
      </c>
      <c r="J140" s="14">
        <f>'4 Results'!$E$4*C140</f>
        <v>128.91214471176704</v>
      </c>
      <c r="K140" s="14">
        <f>'4 Results'!$E$5*D140</f>
        <v>110.11606315854361</v>
      </c>
      <c r="L140" s="14">
        <f>'4 Results'!$E$6*E140</f>
        <v>810.25250057090136</v>
      </c>
      <c r="M140" s="14">
        <f>('4 Results'!$E$6-'4 Results'!$E$25)*E140</f>
        <v>519.06788448596603</v>
      </c>
      <c r="N140" s="14"/>
      <c r="O140" s="10">
        <f t="shared" si="39"/>
        <v>11266.306122448979</v>
      </c>
      <c r="P140" s="10">
        <f t="shared" si="40"/>
        <v>32109.226757369608</v>
      </c>
      <c r="Q140" s="10">
        <f t="shared" si="41"/>
        <v>264734.75056689343</v>
      </c>
      <c r="R140" s="10">
        <f t="shared" si="42"/>
        <v>19019.789115646257</v>
      </c>
      <c r="S140" s="10">
        <f t="shared" si="43"/>
        <v>54613.027210884349</v>
      </c>
      <c r="T140" s="10">
        <f t="shared" si="44"/>
        <v>92197.76643990929</v>
      </c>
      <c r="U140" s="10">
        <f t="shared" si="45"/>
        <v>121594.22448979592</v>
      </c>
      <c r="V140" s="10">
        <f t="shared" si="46"/>
        <v>205275.48979591837</v>
      </c>
      <c r="W140" s="10">
        <f t="shared" si="47"/>
        <v>589423.77551020414</v>
      </c>
      <c r="X140" s="11">
        <f t="shared" si="50"/>
        <v>1312333.8979591839</v>
      </c>
      <c r="Z140" s="42">
        <v>604.78980133000005</v>
      </c>
      <c r="AA140" s="2">
        <v>1.2927354350380739E-3</v>
      </c>
      <c r="AB140" s="2">
        <v>1.7091728504031598E-2</v>
      </c>
      <c r="AC140" s="10">
        <f t="shared" si="35"/>
        <v>5.4457927043743508</v>
      </c>
      <c r="AD140" s="10">
        <f t="shared" si="37"/>
        <v>1.203252422571007E-4</v>
      </c>
      <c r="AE140" s="11">
        <f t="shared" si="38"/>
        <v>2.2095083083211935E-5</v>
      </c>
    </row>
    <row r="141" spans="1:31" x14ac:dyDescent="0.2">
      <c r="A141" s="2">
        <v>132</v>
      </c>
      <c r="B141" s="2">
        <v>651</v>
      </c>
      <c r="C141" s="10">
        <f>'3 Data'!B141</f>
        <v>71.571428571428555</v>
      </c>
      <c r="D141" s="2">
        <f>'3 Data'!J141</f>
        <v>303.35714285714289</v>
      </c>
      <c r="E141" s="2">
        <f>'3 Data'!F141</f>
        <v>520.35714285714289</v>
      </c>
      <c r="F141" s="2">
        <f>'3 Data'!O141</f>
        <v>937.14285714285722</v>
      </c>
      <c r="G141" s="14">
        <f>'4 Results'!$E$4*C141+'4 Results'!$E$5*D141+'4 Results'!$E$6*E141</f>
        <v>1092.7821366231669</v>
      </c>
      <c r="H141" s="14">
        <f t="shared" si="48"/>
        <v>-155.63927948030971</v>
      </c>
      <c r="I141" s="14">
        <f t="shared" si="49"/>
        <v>24223.585317149955</v>
      </c>
      <c r="J141" s="14">
        <f>'4 Results'!$E$4*C141</f>
        <v>86.924609018297829</v>
      </c>
      <c r="K141" s="14">
        <f>'4 Results'!$E$5*D141</f>
        <v>186.41891585211326</v>
      </c>
      <c r="L141" s="14">
        <f>'4 Results'!$E$6*E141</f>
        <v>819.43861175275572</v>
      </c>
      <c r="M141" s="14">
        <f>('4 Results'!$E$6-'4 Results'!$E$25)*E141</f>
        <v>524.95273555949973</v>
      </c>
      <c r="N141" s="14"/>
      <c r="O141" s="10">
        <f t="shared" ref="O141:O172" si="51">C141*C141</f>
        <v>5122.4693877550999</v>
      </c>
      <c r="P141" s="10">
        <f t="shared" ref="P141:P172" si="52">D141*D141</f>
        <v>92025.556122448994</v>
      </c>
      <c r="Q141" s="10">
        <f t="shared" ref="Q141:Q172" si="53">E141*E141</f>
        <v>270771.55612244899</v>
      </c>
      <c r="R141" s="10">
        <f t="shared" ref="R141:R172" si="54">C141*D141</f>
        <v>21711.704081632652</v>
      </c>
      <c r="S141" s="10">
        <f t="shared" ref="S141:S172" si="55">C141*E141</f>
        <v>37242.704081632648</v>
      </c>
      <c r="T141" s="10">
        <f t="shared" ref="T141:T172" si="56">D141*E141</f>
        <v>157854.05612244899</v>
      </c>
      <c r="U141" s="10">
        <f t="shared" si="45"/>
        <v>67072.653061224482</v>
      </c>
      <c r="V141" s="10">
        <f t="shared" si="46"/>
        <v>284288.9795918368</v>
      </c>
      <c r="W141" s="10">
        <f t="shared" si="47"/>
        <v>487648.9795918368</v>
      </c>
      <c r="X141" s="11">
        <f t="shared" si="50"/>
        <v>878236.73469387775</v>
      </c>
      <c r="Z141" s="42">
        <v>605.78779938000002</v>
      </c>
      <c r="AA141" s="2">
        <v>1.2637918917350098E-3</v>
      </c>
      <c r="AB141" s="2">
        <v>1.7315880731841059E-2</v>
      </c>
      <c r="AC141" s="10">
        <f t="shared" si="35"/>
        <v>5.9045347314752457</v>
      </c>
      <c r="AD141" s="10">
        <f t="shared" si="37"/>
        <v>1.2921288760182569E-4</v>
      </c>
      <c r="AE141" s="11">
        <f t="shared" si="38"/>
        <v>2.1883669667151217E-5</v>
      </c>
    </row>
    <row r="142" spans="1:31" x14ac:dyDescent="0.2">
      <c r="A142" s="2">
        <v>133</v>
      </c>
      <c r="B142" s="2">
        <v>652</v>
      </c>
      <c r="C142" s="10">
        <f>'3 Data'!B142</f>
        <v>15.571428571428584</v>
      </c>
      <c r="D142" s="2">
        <f>'3 Data'!J142</f>
        <v>288.09523809523807</v>
      </c>
      <c r="E142" s="2">
        <f>'3 Data'!F142</f>
        <v>553.76190476190482</v>
      </c>
      <c r="F142" s="2">
        <f>'3 Data'!O142</f>
        <v>1080.2857142857142</v>
      </c>
      <c r="G142" s="14">
        <f>'4 Results'!$E$4*C142+'4 Results'!$E$5*D142+'4 Results'!$E$6*E142</f>
        <v>1067.9950758790333</v>
      </c>
      <c r="H142" s="14">
        <f t="shared" si="48"/>
        <v>12.290638406680955</v>
      </c>
      <c r="I142" s="14">
        <f t="shared" si="49"/>
        <v>151.05979244378096</v>
      </c>
      <c r="J142" s="14">
        <f>'4 Results'!$E$4*C142</f>
        <v>18.911741283422099</v>
      </c>
      <c r="K142" s="14">
        <f>'4 Results'!$E$5*D142</f>
        <v>177.04017595248175</v>
      </c>
      <c r="L142" s="14">
        <f>'4 Results'!$E$6*E142</f>
        <v>872.04315864312935</v>
      </c>
      <c r="M142" s="14">
        <f>('4 Results'!$E$6-'4 Results'!$E$25)*E142</f>
        <v>558.65251538059226</v>
      </c>
      <c r="N142" s="14"/>
      <c r="O142" s="10">
        <f t="shared" si="51"/>
        <v>242.46938775510242</v>
      </c>
      <c r="P142" s="10">
        <f t="shared" si="52"/>
        <v>82998.866213151909</v>
      </c>
      <c r="Q142" s="10">
        <f t="shared" si="53"/>
        <v>306652.24716553296</v>
      </c>
      <c r="R142" s="10">
        <f t="shared" si="54"/>
        <v>4486.0544217687111</v>
      </c>
      <c r="S142" s="10">
        <f t="shared" si="55"/>
        <v>8622.8639455782395</v>
      </c>
      <c r="T142" s="10">
        <f t="shared" si="56"/>
        <v>159536.16780045352</v>
      </c>
      <c r="U142" s="10">
        <f t="shared" si="45"/>
        <v>16821.591836734708</v>
      </c>
      <c r="V142" s="10">
        <f t="shared" si="46"/>
        <v>311225.17006802716</v>
      </c>
      <c r="W142" s="10">
        <f t="shared" si="47"/>
        <v>598221.07482993195</v>
      </c>
      <c r="X142" s="11">
        <f t="shared" si="50"/>
        <v>1167017.2244897957</v>
      </c>
      <c r="Z142" s="42">
        <v>606.78579743</v>
      </c>
      <c r="AA142" s="2">
        <v>1.2307902996627302E-3</v>
      </c>
      <c r="AB142" s="2">
        <v>1.7429159148578281E-2</v>
      </c>
      <c r="AC142" s="10">
        <f t="shared" si="35"/>
        <v>4.9439049246002167</v>
      </c>
      <c r="AD142" s="10">
        <f t="shared" si="37"/>
        <v>1.0605486869285482E-4</v>
      </c>
      <c r="AE142" s="11">
        <f t="shared" si="38"/>
        <v>2.1451640011348079E-5</v>
      </c>
    </row>
    <row r="143" spans="1:31" x14ac:dyDescent="0.2">
      <c r="A143" s="2">
        <v>134</v>
      </c>
      <c r="B143" s="2">
        <v>653</v>
      </c>
      <c r="C143" s="10">
        <f>'3 Data'!B143</f>
        <v>104.14285714285711</v>
      </c>
      <c r="D143" s="2">
        <f>'3 Data'!J143</f>
        <v>187.47619047619048</v>
      </c>
      <c r="E143" s="2">
        <f>'3 Data'!F143</f>
        <v>514.30952380952385</v>
      </c>
      <c r="F143" s="2">
        <f>'3 Data'!O143</f>
        <v>847.85714285714289</v>
      </c>
      <c r="G143" s="14">
        <f>'4 Results'!$E$4*C143+'4 Results'!$E$5*D143+'4 Results'!$E$6*E143</f>
        <v>1051.6059624545617</v>
      </c>
      <c r="H143" s="14">
        <f t="shared" si="48"/>
        <v>-203.74881959741879</v>
      </c>
      <c r="I143" s="14">
        <f t="shared" si="49"/>
        <v>41513.581487341507</v>
      </c>
      <c r="J143" s="14">
        <f>'4 Results'!$E$4*C143</f>
        <v>126.48311372123574</v>
      </c>
      <c r="K143" s="14">
        <f>'4 Results'!$E$5*D143</f>
        <v>115.207797144615</v>
      </c>
      <c r="L143" s="14">
        <f>'4 Results'!$E$6*E143</f>
        <v>809.91505158871087</v>
      </c>
      <c r="M143" s="14">
        <f>('4 Results'!$E$6-'4 Results'!$E$25)*E143</f>
        <v>518.85170628326478</v>
      </c>
      <c r="N143" s="14"/>
      <c r="O143" s="10">
        <f t="shared" si="51"/>
        <v>10845.734693877544</v>
      </c>
      <c r="P143" s="10">
        <f t="shared" si="52"/>
        <v>35147.321995464852</v>
      </c>
      <c r="Q143" s="10">
        <f t="shared" si="53"/>
        <v>264514.28628117917</v>
      </c>
      <c r="R143" s="10">
        <f t="shared" si="54"/>
        <v>19524.306122448976</v>
      </c>
      <c r="S143" s="10">
        <f t="shared" si="55"/>
        <v>53561.66326530611</v>
      </c>
      <c r="T143" s="10">
        <f t="shared" si="56"/>
        <v>96420.790249433121</v>
      </c>
      <c r="U143" s="10">
        <f t="shared" si="45"/>
        <v>88298.265306122426</v>
      </c>
      <c r="V143" s="10">
        <f t="shared" si="46"/>
        <v>158953.02721088438</v>
      </c>
      <c r="W143" s="10">
        <f t="shared" si="47"/>
        <v>436061.00340136059</v>
      </c>
      <c r="X143" s="11">
        <f t="shared" si="50"/>
        <v>718861.73469387763</v>
      </c>
      <c r="Z143" s="42">
        <v>607.78379547999998</v>
      </c>
      <c r="AA143" s="2">
        <v>1.1985560761527674E-3</v>
      </c>
      <c r="AB143" s="2">
        <v>1.7665007741810349E-2</v>
      </c>
      <c r="AC143" s="10">
        <f t="shared" si="35"/>
        <v>5.4008211336573169</v>
      </c>
      <c r="AD143" s="10">
        <f t="shared" si="37"/>
        <v>1.1434889822115624E-4</v>
      </c>
      <c r="AE143" s="11">
        <f t="shared" si="38"/>
        <v>2.1172502364232471E-5</v>
      </c>
    </row>
    <row r="144" spans="1:31" x14ac:dyDescent="0.2">
      <c r="A144" s="2">
        <v>135</v>
      </c>
      <c r="B144" s="2">
        <v>654</v>
      </c>
      <c r="C144" s="10">
        <f>'3 Data'!B144</f>
        <v>100.71428571428569</v>
      </c>
      <c r="D144" s="2">
        <f>'3 Data'!J144</f>
        <v>143.30952380952385</v>
      </c>
      <c r="E144" s="2">
        <f>'3 Data'!F144</f>
        <v>519.64285714285722</v>
      </c>
      <c r="F144" s="2">
        <f>'3 Data'!O144</f>
        <v>922.14285714285711</v>
      </c>
      <c r="G144" s="14">
        <f>'4 Results'!$E$4*C144+'4 Results'!$E$5*D144+'4 Results'!$E$6*E144</f>
        <v>1028.6993563784658</v>
      </c>
      <c r="H144" s="14">
        <f t="shared" si="48"/>
        <v>-106.55649923560873</v>
      </c>
      <c r="I144" s="14">
        <f t="shared" si="49"/>
        <v>11354.287529348283</v>
      </c>
      <c r="J144" s="14">
        <f>'4 Results'!$E$4*C144</f>
        <v>122.3190605946107</v>
      </c>
      <c r="K144" s="14">
        <f>'4 Results'!$E$5*D144</f>
        <v>88.066513971734551</v>
      </c>
      <c r="L144" s="14">
        <f>'4 Results'!$E$6*E144</f>
        <v>818.31378181212051</v>
      </c>
      <c r="M144" s="14">
        <f>('4 Results'!$E$6-'4 Results'!$E$25)*E144</f>
        <v>524.23214155049561</v>
      </c>
      <c r="N144" s="14"/>
      <c r="O144" s="10">
        <f t="shared" si="51"/>
        <v>10143.367346938772</v>
      </c>
      <c r="P144" s="10">
        <f t="shared" si="52"/>
        <v>20537.619614512485</v>
      </c>
      <c r="Q144" s="10">
        <f t="shared" si="53"/>
        <v>270028.69897959189</v>
      </c>
      <c r="R144" s="10">
        <f t="shared" si="54"/>
        <v>14433.316326530614</v>
      </c>
      <c r="S144" s="10">
        <f t="shared" si="55"/>
        <v>52335.459183673469</v>
      </c>
      <c r="T144" s="10">
        <f t="shared" si="56"/>
        <v>74469.770408163298</v>
      </c>
      <c r="U144" s="10">
        <f t="shared" si="45"/>
        <v>92872.959183673447</v>
      </c>
      <c r="V144" s="10">
        <f t="shared" si="46"/>
        <v>132151.85374149663</v>
      </c>
      <c r="W144" s="10">
        <f t="shared" si="47"/>
        <v>479184.94897959189</v>
      </c>
      <c r="X144" s="11">
        <f t="shared" si="50"/>
        <v>850347.44897959183</v>
      </c>
      <c r="Z144" s="42">
        <v>608.78179352999996</v>
      </c>
      <c r="AA144" s="2">
        <v>1.166458722730966E-3</v>
      </c>
      <c r="AB144" s="2">
        <v>1.7800196705344756E-2</v>
      </c>
      <c r="AC144" s="10">
        <f t="shared" si="35"/>
        <v>4.0714077749248139</v>
      </c>
      <c r="AD144" s="10">
        <f t="shared" si="37"/>
        <v>8.4535432387911299E-5</v>
      </c>
      <c r="AE144" s="11">
        <f t="shared" si="38"/>
        <v>2.0763194713276394E-5</v>
      </c>
    </row>
    <row r="145" spans="1:31" x14ac:dyDescent="0.2">
      <c r="A145" s="2">
        <v>136</v>
      </c>
      <c r="B145" s="2">
        <v>655</v>
      </c>
      <c r="C145" s="10">
        <f>'3 Data'!B145</f>
        <v>133.85714285714286</v>
      </c>
      <c r="D145" s="2">
        <f>'3 Data'!J145</f>
        <v>108.28571428571428</v>
      </c>
      <c r="E145" s="2">
        <f>'3 Data'!F145</f>
        <v>347.45238095238085</v>
      </c>
      <c r="F145" s="2">
        <f>'3 Data'!O145</f>
        <v>895.42857142857133</v>
      </c>
      <c r="G145" s="14">
        <f>'4 Results'!$E$4*C145+'4 Results'!$E$5*D145+'4 Results'!$E$6*E145</f>
        <v>776.27004749524292</v>
      </c>
      <c r="H145" s="14">
        <f t="shared" si="48"/>
        <v>119.15852393332841</v>
      </c>
      <c r="I145" s="14">
        <f t="shared" si="49"/>
        <v>14198.753825969599</v>
      </c>
      <c r="J145" s="14">
        <f>'4 Results'!$E$4*C145</f>
        <v>162.5715741519862</v>
      </c>
      <c r="K145" s="14">
        <f>'4 Results'!$E$5*D145</f>
        <v>66.543695886932809</v>
      </c>
      <c r="L145" s="14">
        <f>'4 Results'!$E$6*E145</f>
        <v>547.15477745632393</v>
      </c>
      <c r="M145" s="14">
        <f>('4 Results'!$E$6-'4 Results'!$E$25)*E145</f>
        <v>350.52094577990283</v>
      </c>
      <c r="N145" s="14"/>
      <c r="O145" s="10">
        <f t="shared" si="51"/>
        <v>17917.734693877552</v>
      </c>
      <c r="P145" s="10">
        <f t="shared" si="52"/>
        <v>11725.795918367345</v>
      </c>
      <c r="Q145" s="10">
        <f t="shared" si="53"/>
        <v>120723.15702947839</v>
      </c>
      <c r="R145" s="10">
        <f t="shared" si="54"/>
        <v>14494.816326530612</v>
      </c>
      <c r="S145" s="10">
        <f t="shared" si="55"/>
        <v>46508.982993197264</v>
      </c>
      <c r="T145" s="10">
        <f t="shared" si="56"/>
        <v>37624.129251700666</v>
      </c>
      <c r="U145" s="10">
        <f t="shared" si="45"/>
        <v>119859.51020408163</v>
      </c>
      <c r="V145" s="10">
        <f t="shared" si="46"/>
        <v>96962.122448979571</v>
      </c>
      <c r="W145" s="10">
        <f t="shared" si="47"/>
        <v>311118.78911564616</v>
      </c>
      <c r="X145" s="11">
        <f t="shared" si="50"/>
        <v>801792.32653061207</v>
      </c>
      <c r="Z145" s="42">
        <v>609.77979158000005</v>
      </c>
      <c r="AA145" s="2">
        <v>1.1363169072825096E-3</v>
      </c>
      <c r="AB145" s="2">
        <v>1.7972311384510893E-2</v>
      </c>
      <c r="AC145" s="10">
        <f t="shared" si="35"/>
        <v>4.8815053887742366</v>
      </c>
      <c r="AD145" s="10">
        <f t="shared" si="37"/>
        <v>9.9691280903909865E-5</v>
      </c>
      <c r="AE145" s="11">
        <f t="shared" si="38"/>
        <v>2.0422241289165655E-5</v>
      </c>
    </row>
    <row r="146" spans="1:31" x14ac:dyDescent="0.2">
      <c r="A146" s="2">
        <v>137</v>
      </c>
      <c r="B146" s="2">
        <v>656</v>
      </c>
      <c r="C146" s="10">
        <f>'3 Data'!B146</f>
        <v>49.285714285714278</v>
      </c>
      <c r="D146" s="2">
        <f>'3 Data'!J146</f>
        <v>331.1904761904762</v>
      </c>
      <c r="E146" s="2">
        <f>'3 Data'!F146</f>
        <v>460.52380952380946</v>
      </c>
      <c r="F146" s="2">
        <f>'3 Data'!O146</f>
        <v>978.14285714285711</v>
      </c>
      <c r="G146" s="14">
        <f>'4 Results'!$E$4*C146+'4 Results'!$E$5*D146+'4 Results'!$E$6*E146</f>
        <v>988.59666600196692</v>
      </c>
      <c r="H146" s="14">
        <f t="shared" si="48"/>
        <v>-10.453808859109813</v>
      </c>
      <c r="I146" s="14">
        <f t="shared" si="49"/>
        <v>109.28211966280281</v>
      </c>
      <c r="J146" s="14">
        <f>'4 Results'!$E$4*C146</f>
        <v>59.858263695235031</v>
      </c>
      <c r="K146" s="14">
        <f>'4 Results'!$E$5*D146</f>
        <v>203.52304524785302</v>
      </c>
      <c r="L146" s="14">
        <f>'4 Results'!$E$6*E146</f>
        <v>725.21535705887891</v>
      </c>
      <c r="M146" s="14">
        <f>('4 Results'!$E$6-'4 Results'!$E$25)*E146</f>
        <v>464.59097740525465</v>
      </c>
      <c r="N146" s="14"/>
      <c r="O146" s="10">
        <f t="shared" si="51"/>
        <v>2429.0816326530603</v>
      </c>
      <c r="P146" s="10">
        <f t="shared" si="52"/>
        <v>109687.13151927438</v>
      </c>
      <c r="Q146" s="10">
        <f t="shared" si="53"/>
        <v>212082.17913832192</v>
      </c>
      <c r="R146" s="10">
        <f t="shared" si="54"/>
        <v>16322.959183673467</v>
      </c>
      <c r="S146" s="10">
        <f t="shared" si="55"/>
        <v>22697.244897959175</v>
      </c>
      <c r="T146" s="10">
        <f t="shared" si="56"/>
        <v>152521.0997732426</v>
      </c>
      <c r="U146" s="10">
        <f t="shared" si="45"/>
        <v>48208.469387755089</v>
      </c>
      <c r="V146" s="10">
        <f t="shared" si="46"/>
        <v>323951.5986394558</v>
      </c>
      <c r="W146" s="10">
        <f t="shared" si="47"/>
        <v>450458.07482993189</v>
      </c>
      <c r="X146" s="11">
        <f t="shared" si="50"/>
        <v>956763.44897959172</v>
      </c>
      <c r="Z146" s="42">
        <v>610.77778963000003</v>
      </c>
      <c r="AA146" s="2">
        <v>1.1054412819197967E-3</v>
      </c>
      <c r="AB146" s="2">
        <v>1.7991503335589614E-2</v>
      </c>
      <c r="AC146" s="10">
        <f t="shared" si="35"/>
        <v>4.7288833620572115</v>
      </c>
      <c r="AD146" s="10">
        <f t="shared" si="37"/>
        <v>9.4050635606706017E-5</v>
      </c>
      <c r="AE146" s="11">
        <f t="shared" si="38"/>
        <v>1.9888550510958481E-5</v>
      </c>
    </row>
    <row r="147" spans="1:31" x14ac:dyDescent="0.2">
      <c r="A147" s="2">
        <v>138</v>
      </c>
      <c r="B147" s="2">
        <v>657</v>
      </c>
      <c r="C147" s="10">
        <f>'3 Data'!B147</f>
        <v>81.714285714285708</v>
      </c>
      <c r="D147" s="2">
        <f>'3 Data'!J147</f>
        <v>211.90476190476187</v>
      </c>
      <c r="E147" s="2">
        <f>'3 Data'!F147</f>
        <v>368.57142857142856</v>
      </c>
      <c r="F147" s="2">
        <f>'3 Data'!O147</f>
        <v>940.14285714285722</v>
      </c>
      <c r="G147" s="14">
        <f>'4 Results'!$E$4*C147+'4 Results'!$E$5*D147+'4 Results'!$E$6*E147</f>
        <v>809.87514910416098</v>
      </c>
      <c r="H147" s="14">
        <f t="shared" si="48"/>
        <v>130.26770803869624</v>
      </c>
      <c r="I147" s="14">
        <f t="shared" si="49"/>
        <v>16969.675757655004</v>
      </c>
      <c r="J147" s="14">
        <f>'4 Results'!$E$4*C147</f>
        <v>99.243266184563595</v>
      </c>
      <c r="K147" s="14">
        <f>'4 Results'!$E$5*D147</f>
        <v>130.21963355182541</v>
      </c>
      <c r="L147" s="14">
        <f>'4 Results'!$E$6*E147</f>
        <v>580.41224936777201</v>
      </c>
      <c r="M147" s="14">
        <f>('4 Results'!$E$6-'4 Results'!$E$25)*E147</f>
        <v>371.82650864612464</v>
      </c>
      <c r="N147" s="14"/>
      <c r="O147" s="10">
        <f t="shared" si="51"/>
        <v>6677.2244897959172</v>
      </c>
      <c r="P147" s="10">
        <f t="shared" si="52"/>
        <v>44903.628117913817</v>
      </c>
      <c r="Q147" s="10">
        <f t="shared" si="53"/>
        <v>135844.89795918367</v>
      </c>
      <c r="R147" s="10">
        <f t="shared" si="54"/>
        <v>17315.646258503399</v>
      </c>
      <c r="S147" s="10">
        <f t="shared" si="55"/>
        <v>30117.551020408158</v>
      </c>
      <c r="T147" s="10">
        <f t="shared" si="56"/>
        <v>78102.040816326509</v>
      </c>
      <c r="U147" s="10">
        <f t="shared" si="45"/>
        <v>76823.102040816331</v>
      </c>
      <c r="V147" s="10">
        <f t="shared" si="46"/>
        <v>199220.7482993197</v>
      </c>
      <c r="W147" s="10">
        <f t="shared" si="47"/>
        <v>346509.79591836734</v>
      </c>
      <c r="X147" s="11">
        <f t="shared" si="50"/>
        <v>883868.59183673479</v>
      </c>
      <c r="Z147" s="42">
        <v>611.77578768000001</v>
      </c>
      <c r="AA147" s="2">
        <v>1.0781296376909852E-3</v>
      </c>
      <c r="AB147" s="2">
        <v>1.7573869870595612E-2</v>
      </c>
      <c r="AC147" s="10">
        <f t="shared" si="35"/>
        <v>3.9521298560297566</v>
      </c>
      <c r="AD147" s="10">
        <f t="shared" si="37"/>
        <v>7.488064851825032E-5</v>
      </c>
      <c r="AE147" s="11">
        <f t="shared" si="38"/>
        <v>1.8946909956413769E-5</v>
      </c>
    </row>
    <row r="148" spans="1:31" x14ac:dyDescent="0.2">
      <c r="A148" s="2">
        <v>139</v>
      </c>
      <c r="B148" s="2">
        <v>658</v>
      </c>
      <c r="C148" s="10">
        <f>'3 Data'!B148</f>
        <v>-14.285714285714306</v>
      </c>
      <c r="D148" s="2">
        <f>'3 Data'!J148</f>
        <v>207.21428571428572</v>
      </c>
      <c r="E148" s="2">
        <f>'3 Data'!F148</f>
        <v>541.38095238095241</v>
      </c>
      <c r="F148" s="2">
        <f>'3 Data'!O148</f>
        <v>835.28571428571433</v>
      </c>
      <c r="G148" s="14">
        <f>'4 Results'!$E$4*C148+'4 Results'!$E$5*D148+'4 Results'!$E$6*E148</f>
        <v>962.53312888813286</v>
      </c>
      <c r="H148" s="14">
        <f t="shared" si="48"/>
        <v>-127.24741460241853</v>
      </c>
      <c r="I148" s="14">
        <f t="shared" si="49"/>
        <v>16191.904522999797</v>
      </c>
      <c r="J148" s="14">
        <f>'4 Results'!$E$4*C148</f>
        <v>-17.350221360937716</v>
      </c>
      <c r="K148" s="14">
        <f>'4 Results'!$E$5*D148</f>
        <v>127.33724391028504</v>
      </c>
      <c r="L148" s="14">
        <f>'4 Results'!$E$6*E148</f>
        <v>852.54610633878553</v>
      </c>
      <c r="M148" s="14">
        <f>('4 Results'!$E$6-'4 Results'!$E$25)*E148</f>
        <v>546.16221922452087</v>
      </c>
      <c r="N148" s="14"/>
      <c r="O148" s="10">
        <f t="shared" si="51"/>
        <v>204.0816326530618</v>
      </c>
      <c r="P148" s="10">
        <f t="shared" si="52"/>
        <v>42937.760204081635</v>
      </c>
      <c r="Q148" s="10">
        <f t="shared" si="53"/>
        <v>293093.33560090704</v>
      </c>
      <c r="R148" s="10">
        <f t="shared" si="54"/>
        <v>-2960.2040816326576</v>
      </c>
      <c r="S148" s="10">
        <f t="shared" si="55"/>
        <v>-7734.0136054421882</v>
      </c>
      <c r="T148" s="10">
        <f t="shared" si="56"/>
        <v>112181.86734693879</v>
      </c>
      <c r="U148" s="10">
        <f t="shared" si="45"/>
        <v>-11932.653061224508</v>
      </c>
      <c r="V148" s="10">
        <f t="shared" si="46"/>
        <v>173083.13265306124</v>
      </c>
      <c r="W148" s="10">
        <f t="shared" si="47"/>
        <v>452207.77551020414</v>
      </c>
      <c r="X148" s="11">
        <f t="shared" si="50"/>
        <v>697702.22448979598</v>
      </c>
      <c r="Z148" s="42">
        <v>612.77378572999999</v>
      </c>
      <c r="AA148" s="2">
        <v>1.0490648615755578E-3</v>
      </c>
      <c r="AB148" s="2">
        <v>1.736358106536616E-2</v>
      </c>
      <c r="AC148" s="10">
        <f t="shared" si="35"/>
        <v>4.6783362836524027</v>
      </c>
      <c r="AD148" s="10">
        <f t="shared" si="37"/>
        <v>8.521834108559031E-5</v>
      </c>
      <c r="AE148" s="11">
        <f t="shared" si="38"/>
        <v>1.8215522766794328E-5</v>
      </c>
    </row>
    <row r="149" spans="1:31" x14ac:dyDescent="0.2">
      <c r="A149" s="2">
        <v>140</v>
      </c>
      <c r="B149" s="2">
        <v>659</v>
      </c>
      <c r="C149" s="10">
        <f>'3 Data'!B149</f>
        <v>-0.28571428571427759</v>
      </c>
      <c r="D149" s="2">
        <f>'3 Data'!J149</f>
        <v>241.5952380952381</v>
      </c>
      <c r="E149" s="2">
        <f>'3 Data'!F149</f>
        <v>399.09523809523802</v>
      </c>
      <c r="F149" s="2">
        <f>'3 Data'!O149</f>
        <v>876.71428571428578</v>
      </c>
      <c r="G149" s="14">
        <f>'4 Results'!$E$4*C149+'4 Results'!$E$5*D149+'4 Results'!$E$6*E149</f>
        <v>776.59799140561267</v>
      </c>
      <c r="H149" s="14">
        <f t="shared" si="48"/>
        <v>100.1162943086731</v>
      </c>
      <c r="I149" s="14">
        <f t="shared" ref="I149:I190" si="57">H149*H149</f>
        <v>10023.272386100851</v>
      </c>
      <c r="J149" s="14">
        <f>'4 Results'!$E$4*C149</f>
        <v>-0.34700442721874397</v>
      </c>
      <c r="K149" s="14">
        <f>'4 Results'!$E$5*D149</f>
        <v>148.46501366858121</v>
      </c>
      <c r="L149" s="14">
        <f>'4 Results'!$E$6*E149</f>
        <v>628.47998216425015</v>
      </c>
      <c r="M149" s="14">
        <f>('4 Results'!$E$6-'4 Results'!$E$25)*E149</f>
        <v>402.61989263090055</v>
      </c>
      <c r="N149" s="14"/>
      <c r="O149" s="10">
        <f t="shared" si="51"/>
        <v>8.1632653061219848E-2</v>
      </c>
      <c r="P149" s="10">
        <f t="shared" si="52"/>
        <v>58368.259070294785</v>
      </c>
      <c r="Q149" s="10">
        <f t="shared" si="53"/>
        <v>159277.00907029473</v>
      </c>
      <c r="R149" s="10">
        <f t="shared" si="54"/>
        <v>-69.027210884351788</v>
      </c>
      <c r="S149" s="10">
        <f t="shared" si="55"/>
        <v>-114.02721088435048</v>
      </c>
      <c r="T149" s="10">
        <f t="shared" si="56"/>
        <v>96419.509070294764</v>
      </c>
      <c r="U149" s="10">
        <f t="shared" si="45"/>
        <v>-250.48979591836024</v>
      </c>
      <c r="V149" s="10">
        <f t="shared" si="46"/>
        <v>211809.99659863947</v>
      </c>
      <c r="W149" s="10">
        <f t="shared" si="47"/>
        <v>349892.49659863941</v>
      </c>
      <c r="X149" s="11">
        <f t="shared" si="50"/>
        <v>768627.93877551029</v>
      </c>
      <c r="Z149" s="42">
        <v>613.77178377999996</v>
      </c>
      <c r="AA149" s="2">
        <v>1.0223223087659438E-3</v>
      </c>
      <c r="AB149" s="2">
        <v>1.7395468245030306E-2</v>
      </c>
      <c r="AC149" s="10">
        <f t="shared" si="35"/>
        <v>5.6025979084744035</v>
      </c>
      <c r="AD149" s="10">
        <f t="shared" si="37"/>
        <v>9.9635342067065121E-5</v>
      </c>
      <c r="AE149" s="11">
        <f t="shared" si="38"/>
        <v>1.7783775258324041E-5</v>
      </c>
    </row>
    <row r="150" spans="1:31" x14ac:dyDescent="0.2">
      <c r="A150" s="2">
        <v>141</v>
      </c>
      <c r="B150" s="2">
        <v>660</v>
      </c>
      <c r="C150" s="10">
        <f>'3 Data'!B150</f>
        <v>126.42857142857142</v>
      </c>
      <c r="D150" s="2">
        <f>'3 Data'!J150</f>
        <v>159.71428571428569</v>
      </c>
      <c r="E150" s="2">
        <f>'3 Data'!F150</f>
        <v>365.88095238095229</v>
      </c>
      <c r="F150" s="2">
        <f>'3 Data'!O150</f>
        <v>885.42857142857144</v>
      </c>
      <c r="G150" s="14">
        <f>'4 Results'!$E$4*C150+'4 Results'!$E$5*D150+'4 Results'!$E$6*E150</f>
        <v>827.87241097638696</v>
      </c>
      <c r="H150" s="14">
        <f t="shared" si="48"/>
        <v>57.556160452184486</v>
      </c>
      <c r="I150" s="14">
        <f t="shared" si="57"/>
        <v>3312.7116059976056</v>
      </c>
      <c r="J150" s="14">
        <f>'4 Results'!$E$4*C150</f>
        <v>153.54945904429857</v>
      </c>
      <c r="K150" s="14">
        <f>'4 Results'!$E$5*D150</f>
        <v>98.147562007375825</v>
      </c>
      <c r="L150" s="14">
        <f>'4 Results'!$E$6*E150</f>
        <v>576.17538992471259</v>
      </c>
      <c r="M150" s="14">
        <f>('4 Results'!$E$6-'4 Results'!$E$25)*E150</f>
        <v>369.11227121220907</v>
      </c>
      <c r="N150" s="14"/>
      <c r="O150" s="10">
        <f t="shared" si="51"/>
        <v>15984.183673469384</v>
      </c>
      <c r="P150" s="10">
        <f t="shared" si="52"/>
        <v>25508.653061224482</v>
      </c>
      <c r="Q150" s="10">
        <f t="shared" si="53"/>
        <v>133868.87131519269</v>
      </c>
      <c r="R150" s="10">
        <f t="shared" si="54"/>
        <v>20192.448979591831</v>
      </c>
      <c r="S150" s="10">
        <f t="shared" si="55"/>
        <v>46257.806122448965</v>
      </c>
      <c r="T150" s="10">
        <f t="shared" si="56"/>
        <v>58436.414965986376</v>
      </c>
      <c r="U150" s="10">
        <f t="shared" si="45"/>
        <v>111943.46938775509</v>
      </c>
      <c r="V150" s="10">
        <f t="shared" si="46"/>
        <v>141415.59183673467</v>
      </c>
      <c r="W150" s="10">
        <f t="shared" si="47"/>
        <v>323961.44897959178</v>
      </c>
      <c r="X150" s="11">
        <f t="shared" si="50"/>
        <v>783983.75510204083</v>
      </c>
      <c r="Z150" s="42">
        <v>614.76978183000006</v>
      </c>
      <c r="AA150" s="2">
        <v>1.007981784811275E-3</v>
      </c>
      <c r="AB150" s="2">
        <v>1.696507510866618E-2</v>
      </c>
      <c r="AC150" s="10">
        <f t="shared" si="35"/>
        <v>4.413357070298038</v>
      </c>
      <c r="AD150" s="10">
        <f t="shared" si="37"/>
        <v>7.5470553827774434E-5</v>
      </c>
      <c r="AE150" s="11">
        <f t="shared" si="38"/>
        <v>1.7100486687490671E-5</v>
      </c>
    </row>
    <row r="151" spans="1:31" x14ac:dyDescent="0.2">
      <c r="A151" s="2">
        <v>142</v>
      </c>
      <c r="B151" s="2">
        <v>661</v>
      </c>
      <c r="C151" s="10">
        <f>'3 Data'!B151</f>
        <v>151.42857142857144</v>
      </c>
      <c r="D151" s="2">
        <f>'3 Data'!J151</f>
        <v>164.5</v>
      </c>
      <c r="E151" s="2">
        <f>'3 Data'!F151</f>
        <v>300</v>
      </c>
      <c r="F151" s="2">
        <f>'3 Data'!O151</f>
        <v>816.28571428571433</v>
      </c>
      <c r="G151" s="14">
        <f>'4 Results'!$E$4*C151+'4 Results'!$E$5*D151+'4 Results'!$E$6*E151</f>
        <v>757.42939881964776</v>
      </c>
      <c r="H151" s="14">
        <f t="shared" si="48"/>
        <v>58.856315466066576</v>
      </c>
      <c r="I151" s="14">
        <f t="shared" si="57"/>
        <v>3464.0658702411474</v>
      </c>
      <c r="J151" s="14">
        <f>'4 Results'!$E$4*C151</f>
        <v>183.91234642593957</v>
      </c>
      <c r="K151" s="14">
        <f>'4 Results'!$E$5*D151</f>
        <v>101.08847732691707</v>
      </c>
      <c r="L151" s="14">
        <f>'4 Results'!$E$6*E151</f>
        <v>472.42857506679115</v>
      </c>
      <c r="M151" s="14">
        <f>('4 Results'!$E$6-'4 Results'!$E$25)*E151</f>
        <v>302.64948378172937</v>
      </c>
      <c r="N151" s="14"/>
      <c r="O151" s="10">
        <f t="shared" si="51"/>
        <v>22930.612244897966</v>
      </c>
      <c r="P151" s="10">
        <f t="shared" si="52"/>
        <v>27060.25</v>
      </c>
      <c r="Q151" s="10">
        <f t="shared" si="53"/>
        <v>90000</v>
      </c>
      <c r="R151" s="10">
        <f t="shared" si="54"/>
        <v>24910.000000000004</v>
      </c>
      <c r="S151" s="10">
        <f t="shared" si="55"/>
        <v>45428.571428571435</v>
      </c>
      <c r="T151" s="10">
        <f t="shared" si="56"/>
        <v>49350</v>
      </c>
      <c r="U151" s="10">
        <f t="shared" si="45"/>
        <v>123608.97959183676</v>
      </c>
      <c r="V151" s="10">
        <f t="shared" si="46"/>
        <v>134279</v>
      </c>
      <c r="W151" s="10">
        <f t="shared" si="47"/>
        <v>244885.71428571429</v>
      </c>
      <c r="X151" s="11">
        <f t="shared" si="50"/>
        <v>666322.36734693882</v>
      </c>
      <c r="Z151" s="42">
        <v>615.76777988000003</v>
      </c>
      <c r="AA151" s="2">
        <v>1.0197951317273441E-3</v>
      </c>
      <c r="AB151" s="2">
        <v>1.6716893946034535E-2</v>
      </c>
      <c r="AC151" s="10">
        <f t="shared" si="35"/>
        <v>5.0733606761901306</v>
      </c>
      <c r="AD151" s="10">
        <f t="shared" si="37"/>
        <v>8.6489673972598574E-5</v>
      </c>
      <c r="AE151" s="11">
        <f t="shared" si="38"/>
        <v>1.7047807063768329E-5</v>
      </c>
    </row>
    <row r="152" spans="1:31" x14ac:dyDescent="0.2">
      <c r="A152" s="2">
        <v>143</v>
      </c>
      <c r="B152" s="2">
        <v>662</v>
      </c>
      <c r="C152" s="10">
        <f>'3 Data'!B152</f>
        <v>53.571428571428584</v>
      </c>
      <c r="D152" s="2">
        <f>'3 Data'!J152</f>
        <v>160.78571428571428</v>
      </c>
      <c r="E152" s="2">
        <f>'3 Data'!F152</f>
        <v>325.95238095238096</v>
      </c>
      <c r="F152" s="2">
        <f>'3 Data'!O152</f>
        <v>804.57142857142856</v>
      </c>
      <c r="G152" s="14">
        <f>'4 Results'!$E$4*C152+'4 Results'!$E$5*D152+'4 Results'!$E$6*E152</f>
        <v>677.16670223160554</v>
      </c>
      <c r="H152" s="14">
        <f t="shared" si="48"/>
        <v>127.40472633982301</v>
      </c>
      <c r="I152" s="14">
        <f t="shared" si="57"/>
        <v>16231.964293725192</v>
      </c>
      <c r="J152" s="14">
        <f>'4 Results'!$E$4*C152</f>
        <v>65.063330103516364</v>
      </c>
      <c r="K152" s="14">
        <f>'4 Results'!$E$5*D152</f>
        <v>98.805975884885072</v>
      </c>
      <c r="L152" s="14">
        <f>'4 Results'!$E$6*E152</f>
        <v>513.29739624320405</v>
      </c>
      <c r="M152" s="14">
        <f>('4 Results'!$E$6-'4 Results'!$E$25)*E152</f>
        <v>328.83106610887899</v>
      </c>
      <c r="N152" s="14"/>
      <c r="O152" s="10">
        <f t="shared" si="51"/>
        <v>2869.8979591836746</v>
      </c>
      <c r="P152" s="10">
        <f t="shared" si="52"/>
        <v>25852.045918367345</v>
      </c>
      <c r="Q152" s="10">
        <f t="shared" si="53"/>
        <v>106244.95464852608</v>
      </c>
      <c r="R152" s="10">
        <f t="shared" si="54"/>
        <v>8613.5204081632673</v>
      </c>
      <c r="S152" s="10">
        <f t="shared" si="55"/>
        <v>17461.734693877555</v>
      </c>
      <c r="T152" s="10">
        <f t="shared" si="56"/>
        <v>52408.486394557825</v>
      </c>
      <c r="U152" s="10">
        <f t="shared" si="45"/>
        <v>43102.040816326538</v>
      </c>
      <c r="V152" s="10">
        <f t="shared" si="46"/>
        <v>129363.59183673469</v>
      </c>
      <c r="W152" s="10">
        <f t="shared" si="47"/>
        <v>262251.97278911562</v>
      </c>
      <c r="X152" s="11">
        <f t="shared" si="50"/>
        <v>647335.18367346935</v>
      </c>
      <c r="Z152" s="42">
        <v>616.76577793000001</v>
      </c>
      <c r="AA152" s="2">
        <v>1.0602120429726745E-3</v>
      </c>
      <c r="AB152" s="2">
        <v>1.6334607348447168E-2</v>
      </c>
      <c r="AC152" s="10">
        <f t="shared" si="35"/>
        <v>4.2983386925484961</v>
      </c>
      <c r="AD152" s="10">
        <f t="shared" si="37"/>
        <v>7.4439263173262164E-5</v>
      </c>
      <c r="AE152" s="11">
        <f t="shared" si="38"/>
        <v>1.7318147428053634E-5</v>
      </c>
    </row>
    <row r="153" spans="1:31" x14ac:dyDescent="0.2">
      <c r="A153" s="2">
        <v>144</v>
      </c>
      <c r="B153" s="2">
        <v>663</v>
      </c>
      <c r="C153" s="10">
        <f>'3 Data'!B153</f>
        <v>56.571428571428555</v>
      </c>
      <c r="D153" s="2">
        <f>'3 Data'!J153</f>
        <v>20.761904761904759</v>
      </c>
      <c r="E153" s="2">
        <f>'3 Data'!F153</f>
        <v>369.26190476190482</v>
      </c>
      <c r="F153" s="2">
        <f>'3 Data'!O153</f>
        <v>750.14285714285711</v>
      </c>
      <c r="G153" s="14">
        <f>'4 Results'!$E$4*C153+'4 Results'!$E$5*D153+'4 Results'!$E$6*E153</f>
        <v>662.96505937054485</v>
      </c>
      <c r="H153" s="14">
        <f t="shared" si="48"/>
        <v>87.17779777231226</v>
      </c>
      <c r="I153" s="14">
        <f t="shared" si="57"/>
        <v>7599.9684244301725</v>
      </c>
      <c r="J153" s="14">
        <f>'4 Results'!$E$4*C153</f>
        <v>68.706876589313239</v>
      </c>
      <c r="K153" s="14">
        <f>'4 Results'!$E$5*D153</f>
        <v>12.75859780417885</v>
      </c>
      <c r="L153" s="14">
        <f>'4 Results'!$E$6*E153</f>
        <v>581.49958497705279</v>
      </c>
      <c r="M153" s="14">
        <f>('4 Results'!$E$6-'4 Results'!$E$25)*E153</f>
        <v>372.52308285482871</v>
      </c>
      <c r="N153" s="14"/>
      <c r="O153" s="10">
        <f t="shared" si="51"/>
        <v>3200.326530612243</v>
      </c>
      <c r="P153" s="10">
        <f t="shared" si="52"/>
        <v>431.0566893424035</v>
      </c>
      <c r="Q153" s="10">
        <f t="shared" si="53"/>
        <v>136354.35430839006</v>
      </c>
      <c r="R153" s="10">
        <f t="shared" si="54"/>
        <v>1174.5306122448974</v>
      </c>
      <c r="S153" s="10">
        <f t="shared" si="55"/>
        <v>20889.673469387752</v>
      </c>
      <c r="T153" s="10">
        <f t="shared" si="56"/>
        <v>7666.580498866213</v>
      </c>
      <c r="U153" s="10">
        <f t="shared" si="45"/>
        <v>42436.653061224475</v>
      </c>
      <c r="V153" s="10">
        <f t="shared" si="46"/>
        <v>15574.394557823127</v>
      </c>
      <c r="W153" s="10">
        <f t="shared" si="47"/>
        <v>276999.18027210888</v>
      </c>
      <c r="X153" s="11">
        <f t="shared" si="50"/>
        <v>562714.30612244888</v>
      </c>
      <c r="Z153" s="42">
        <v>617.76377597999999</v>
      </c>
      <c r="AA153" s="2">
        <v>1.0979278344486225E-3</v>
      </c>
      <c r="AB153" s="2">
        <v>1.594768087036158E-2</v>
      </c>
      <c r="AC153" s="10">
        <f t="shared" si="35"/>
        <v>3.2021138429945117</v>
      </c>
      <c r="AD153" s="10">
        <f t="shared" si="37"/>
        <v>5.6067100840199184E-5</v>
      </c>
      <c r="AE153" s="11">
        <f t="shared" si="38"/>
        <v>1.7509402722473812E-5</v>
      </c>
    </row>
    <row r="154" spans="1:31" x14ac:dyDescent="0.2">
      <c r="A154" s="2">
        <v>145</v>
      </c>
      <c r="B154" s="2">
        <v>664</v>
      </c>
      <c r="C154" s="10">
        <f>'3 Data'!B154</f>
        <v>171.14285714285717</v>
      </c>
      <c r="D154" s="2">
        <f>'3 Data'!J154</f>
        <v>20.690476190476147</v>
      </c>
      <c r="E154" s="2">
        <f>'3 Data'!F154</f>
        <v>431.02380952380946</v>
      </c>
      <c r="F154" s="2">
        <f>'3 Data'!O154</f>
        <v>975.42857142857133</v>
      </c>
      <c r="G154" s="14">
        <f>'4 Results'!$E$4*C154+'4 Results'!$E$5*D154+'4 Results'!$E$6*E154</f>
        <v>899.33023596035616</v>
      </c>
      <c r="H154" s="14">
        <f t="shared" si="48"/>
        <v>76.098335468215168</v>
      </c>
      <c r="I154" s="14">
        <f t="shared" si="57"/>
        <v>5790.9566610330148</v>
      </c>
      <c r="J154" s="14">
        <f>'4 Results'!$E$4*C154</f>
        <v>207.85565190403358</v>
      </c>
      <c r="K154" s="14">
        <f>'4 Results'!$E$5*D154</f>
        <v>12.71470354567821</v>
      </c>
      <c r="L154" s="14">
        <f>'4 Results'!$E$6*E154</f>
        <v>678.75988051064439</v>
      </c>
      <c r="M154" s="14">
        <f>('4 Results'!$E$6-'4 Results'!$E$25)*E154</f>
        <v>434.8304448333846</v>
      </c>
      <c r="N154" s="14"/>
      <c r="O154" s="10">
        <f t="shared" si="51"/>
        <v>29289.877551020418</v>
      </c>
      <c r="P154" s="10">
        <f t="shared" si="52"/>
        <v>428.09580498866035</v>
      </c>
      <c r="Q154" s="10">
        <f t="shared" si="53"/>
        <v>185781.52437641719</v>
      </c>
      <c r="R154" s="10">
        <f t="shared" si="54"/>
        <v>3541.0272108843469</v>
      </c>
      <c r="S154" s="10">
        <f t="shared" si="55"/>
        <v>73766.646258503402</v>
      </c>
      <c r="T154" s="10">
        <f t="shared" si="56"/>
        <v>8918.0878684807049</v>
      </c>
      <c r="U154" s="10">
        <f t="shared" si="45"/>
        <v>166937.63265306124</v>
      </c>
      <c r="V154" s="10">
        <f t="shared" si="46"/>
        <v>20182.081632653018</v>
      </c>
      <c r="W154" s="10">
        <f t="shared" si="47"/>
        <v>420432.93877551012</v>
      </c>
      <c r="X154" s="11">
        <f t="shared" ref="X154:X172" si="58">F154*F154</f>
        <v>951460.89795918344</v>
      </c>
      <c r="Z154" s="42">
        <v>618.76177402999997</v>
      </c>
      <c r="AA154" s="2">
        <v>1.0895847328615332E-3</v>
      </c>
      <c r="AB154" s="2">
        <v>1.5801383750336843E-2</v>
      </c>
      <c r="AC154" s="10">
        <f t="shared" si="35"/>
        <v>3.1035341656843722</v>
      </c>
      <c r="AD154" s="10">
        <f t="shared" si="37"/>
        <v>5.3433381668088655E-5</v>
      </c>
      <c r="AE154" s="11">
        <f t="shared" si="38"/>
        <v>1.7216946492453341E-5</v>
      </c>
    </row>
    <row r="155" spans="1:31" x14ac:dyDescent="0.2">
      <c r="A155" s="2">
        <v>146</v>
      </c>
      <c r="B155" s="2">
        <v>665</v>
      </c>
      <c r="C155" s="10">
        <f>'3 Data'!B155</f>
        <v>91.571428571428555</v>
      </c>
      <c r="D155" s="2">
        <f>'3 Data'!J155</f>
        <v>207.38095238095241</v>
      </c>
      <c r="E155" s="2">
        <f>'3 Data'!F155</f>
        <v>406.21428571428572</v>
      </c>
      <c r="F155" s="2">
        <f>'3 Data'!O155</f>
        <v>923.85714285714289</v>
      </c>
      <c r="G155" s="14">
        <f>'4 Results'!$E$4*C155+'4 Results'!$E$5*D155+'4 Results'!$E$6*E155</f>
        <v>878.34537000964497</v>
      </c>
      <c r="H155" s="14">
        <f t="shared" si="48"/>
        <v>45.511772847497923</v>
      </c>
      <c r="I155" s="14">
        <f t="shared" si="57"/>
        <v>2071.3214677222491</v>
      </c>
      <c r="J155" s="14">
        <f>'4 Results'!$E$4*C155</f>
        <v>111.2149189236106</v>
      </c>
      <c r="K155" s="14">
        <f>'4 Results'!$E$5*D155</f>
        <v>127.43966384678647</v>
      </c>
      <c r="L155" s="14">
        <f>'4 Results'!$E$6*E155</f>
        <v>639.69078723924792</v>
      </c>
      <c r="M155" s="14">
        <f>('4 Results'!$E$6-'4 Results'!$E$25)*E155</f>
        <v>409.80181292064168</v>
      </c>
      <c r="N155" s="14"/>
      <c r="O155" s="10">
        <f t="shared" si="51"/>
        <v>8385.3265306122412</v>
      </c>
      <c r="P155" s="10">
        <f t="shared" si="52"/>
        <v>43006.85941043085</v>
      </c>
      <c r="Q155" s="10">
        <f t="shared" si="53"/>
        <v>165010.04591836737</v>
      </c>
      <c r="R155" s="10">
        <f t="shared" si="54"/>
        <v>18990.170068027212</v>
      </c>
      <c r="S155" s="10">
        <f t="shared" si="55"/>
        <v>37197.622448979586</v>
      </c>
      <c r="T155" s="10">
        <f t="shared" si="56"/>
        <v>84241.105442176879</v>
      </c>
      <c r="U155" s="10">
        <f t="shared" si="45"/>
        <v>84598.918367346923</v>
      </c>
      <c r="V155" s="10">
        <f t="shared" si="46"/>
        <v>191590.37414965988</v>
      </c>
      <c r="W155" s="10">
        <f t="shared" si="47"/>
        <v>375283.96938775515</v>
      </c>
      <c r="X155" s="11">
        <f t="shared" si="58"/>
        <v>853512.02040816331</v>
      </c>
      <c r="Z155" s="42">
        <v>619.75977207999995</v>
      </c>
      <c r="AA155" s="2">
        <v>1.0219896213308557E-3</v>
      </c>
      <c r="AB155" s="2">
        <v>1.5558937995543287E-2</v>
      </c>
      <c r="AC155" s="10">
        <f t="shared" si="35"/>
        <v>3.0498999295345186</v>
      </c>
      <c r="AD155" s="10">
        <f t="shared" si="37"/>
        <v>4.8496681880853612E-5</v>
      </c>
      <c r="AE155" s="11">
        <f t="shared" si="38"/>
        <v>1.5901073150375547E-5</v>
      </c>
    </row>
    <row r="156" spans="1:31" x14ac:dyDescent="0.2">
      <c r="A156" s="2">
        <v>147</v>
      </c>
      <c r="B156" s="2">
        <v>666</v>
      </c>
      <c r="C156" s="10">
        <f>'3 Data'!B156</f>
        <v>57.999999999999986</v>
      </c>
      <c r="D156" s="2">
        <f>'3 Data'!J156</f>
        <v>107.21428571428574</v>
      </c>
      <c r="E156" s="2">
        <f>'3 Data'!F156</f>
        <v>500.54761904761904</v>
      </c>
      <c r="F156" s="2">
        <f>'3 Data'!O156</f>
        <v>676</v>
      </c>
      <c r="G156" s="14">
        <f>'4 Results'!$E$4*C156+'4 Results'!$E$5*D156+'4 Results'!$E$6*E156</f>
        <v>924.57050880063616</v>
      </c>
      <c r="H156" s="14">
        <f t="shared" si="48"/>
        <v>-248.57050880063616</v>
      </c>
      <c r="I156" s="14">
        <f t="shared" si="57"/>
        <v>61787.297845407142</v>
      </c>
      <c r="J156" s="14">
        <f>'4 Results'!$E$4*C156</f>
        <v>70.441898725407015</v>
      </c>
      <c r="K156" s="14">
        <f>'4 Results'!$E$5*D156</f>
        <v>65.885282009423605</v>
      </c>
      <c r="L156" s="14">
        <f>'4 Results'!$E$6*E156</f>
        <v>788.2433280658056</v>
      </c>
      <c r="M156" s="14">
        <f>('4 Results'!$E$6-'4 Results'!$E$25)*E156</f>
        <v>504.96826170978545</v>
      </c>
      <c r="N156" s="14"/>
      <c r="O156" s="10">
        <f t="shared" si="51"/>
        <v>3363.9999999999982</v>
      </c>
      <c r="P156" s="10">
        <f t="shared" si="52"/>
        <v>11494.903061224495</v>
      </c>
      <c r="Q156" s="10">
        <f t="shared" si="53"/>
        <v>250547.91893424036</v>
      </c>
      <c r="R156" s="10">
        <f t="shared" si="54"/>
        <v>6218.4285714285716</v>
      </c>
      <c r="S156" s="10">
        <f t="shared" si="55"/>
        <v>29031.761904761897</v>
      </c>
      <c r="T156" s="10">
        <f t="shared" si="56"/>
        <v>53665.855442176879</v>
      </c>
      <c r="U156" s="10">
        <f t="shared" si="45"/>
        <v>39207.999999999993</v>
      </c>
      <c r="V156" s="10">
        <f t="shared" si="46"/>
        <v>72476.857142857159</v>
      </c>
      <c r="W156" s="10">
        <f t="shared" si="47"/>
        <v>338370.19047619047</v>
      </c>
      <c r="X156" s="11">
        <f t="shared" si="58"/>
        <v>456976</v>
      </c>
      <c r="Z156" s="42">
        <v>620.75777013000004</v>
      </c>
      <c r="AA156" s="2">
        <v>9.3278994413832151E-4</v>
      </c>
      <c r="AB156" s="2">
        <v>1.4940726363177986E-2</v>
      </c>
      <c r="AC156" s="10">
        <f t="shared" si="35"/>
        <v>4.6132505330059512</v>
      </c>
      <c r="AD156" s="10">
        <f t="shared" si="37"/>
        <v>6.4292839663718316E-5</v>
      </c>
      <c r="AE156" s="11">
        <f t="shared" si="38"/>
        <v>1.393655930969474E-5</v>
      </c>
    </row>
    <row r="157" spans="1:31" x14ac:dyDescent="0.2">
      <c r="A157" s="2">
        <v>148</v>
      </c>
      <c r="B157" s="2">
        <v>667</v>
      </c>
      <c r="C157" s="10">
        <f>'3 Data'!B157</f>
        <v>59.571428571428584</v>
      </c>
      <c r="D157" s="2">
        <f>'3 Data'!J157</f>
        <v>181.26190476190473</v>
      </c>
      <c r="E157" s="2">
        <f>'3 Data'!F157</f>
        <v>336.26190476190482</v>
      </c>
      <c r="F157" s="2">
        <f>'3 Data'!O157</f>
        <v>781.14285714285711</v>
      </c>
      <c r="G157" s="14">
        <f>'4 Results'!$E$4*C157+'4 Results'!$E$5*D157+'4 Results'!$E$6*E157</f>
        <v>713.27186144987741</v>
      </c>
      <c r="H157" s="14">
        <f t="shared" si="48"/>
        <v>67.870995692979704</v>
      </c>
      <c r="I157" s="14">
        <f t="shared" si="57"/>
        <v>4606.4720563564697</v>
      </c>
      <c r="J157" s="14">
        <f>'4 Results'!$E$4*C157</f>
        <v>72.3504230751102</v>
      </c>
      <c r="K157" s="14">
        <f>'4 Results'!$E$5*D157</f>
        <v>111.38899665506145</v>
      </c>
      <c r="L157" s="14">
        <f>'4 Results'!$E$6*E157</f>
        <v>529.53244171970573</v>
      </c>
      <c r="M157" s="14">
        <f>('4 Results'!$E$6-'4 Results'!$E$25)*E157</f>
        <v>339.23163963883849</v>
      </c>
      <c r="N157" s="14"/>
      <c r="O157" s="10">
        <f t="shared" si="51"/>
        <v>3548.7551020408177</v>
      </c>
      <c r="P157" s="10">
        <f t="shared" si="52"/>
        <v>32855.878117913824</v>
      </c>
      <c r="Q157" s="10">
        <f t="shared" si="53"/>
        <v>113072.06859410435</v>
      </c>
      <c r="R157" s="10">
        <f t="shared" si="54"/>
        <v>10798.030612244898</v>
      </c>
      <c r="S157" s="10">
        <f t="shared" si="55"/>
        <v>20031.602040816335</v>
      </c>
      <c r="T157" s="10">
        <f t="shared" si="56"/>
        <v>60951.473356009068</v>
      </c>
      <c r="U157" s="10">
        <f t="shared" si="45"/>
        <v>46533.795918367352</v>
      </c>
      <c r="V157" s="10">
        <f t="shared" si="46"/>
        <v>141591.44217687071</v>
      </c>
      <c r="W157" s="10">
        <f t="shared" si="47"/>
        <v>262668.58503401361</v>
      </c>
      <c r="X157" s="11">
        <f t="shared" si="58"/>
        <v>610184.16326530604</v>
      </c>
      <c r="Z157" s="42">
        <v>621.75576818000002</v>
      </c>
      <c r="AA157" s="2">
        <v>8.5886191160932746E-4</v>
      </c>
      <c r="AB157" s="2">
        <v>1.4555733168633324E-2</v>
      </c>
      <c r="AC157" s="10">
        <f t="shared" si="35"/>
        <v>3.9255087661202914</v>
      </c>
      <c r="AD157" s="10">
        <f t="shared" si="37"/>
        <v>4.9074217166169072E-5</v>
      </c>
      <c r="AE157" s="11">
        <f t="shared" si="38"/>
        <v>1.2501364814087709E-5</v>
      </c>
    </row>
    <row r="158" spans="1:31" x14ac:dyDescent="0.2">
      <c r="A158" s="2">
        <v>149</v>
      </c>
      <c r="B158" s="2">
        <v>668</v>
      </c>
      <c r="C158" s="10">
        <f>'3 Data'!B158</f>
        <v>122.42857142857142</v>
      </c>
      <c r="D158" s="2">
        <f>'3 Data'!J158</f>
        <v>116.21428571428572</v>
      </c>
      <c r="E158" s="2">
        <f>'3 Data'!F158</f>
        <v>244.88095238095244</v>
      </c>
      <c r="F158" s="2">
        <f>'3 Data'!O158</f>
        <v>718.71428571428567</v>
      </c>
      <c r="G158" s="14">
        <f>'4 Results'!$E$4*C158+'4 Results'!$E$5*D158+'4 Results'!$E$6*E158</f>
        <v>605.73655362484419</v>
      </c>
      <c r="H158" s="14">
        <f t="shared" si="48"/>
        <v>112.97773208944147</v>
      </c>
      <c r="I158" s="14">
        <f t="shared" si="57"/>
        <v>12763.967948073614</v>
      </c>
      <c r="J158" s="14">
        <f>'4 Results'!$E$4*C158</f>
        <v>148.69139706323602</v>
      </c>
      <c r="K158" s="14">
        <f>'4 Results'!$E$5*D158</f>
        <v>71.415958580501126</v>
      </c>
      <c r="L158" s="14">
        <f>'4 Results'!$E$6*E158</f>
        <v>385.62919798110698</v>
      </c>
      <c r="M158" s="14">
        <f>('4 Results'!$E$6-'4 Results'!$E$25)*E158</f>
        <v>247.04364608691171</v>
      </c>
      <c r="N158" s="14"/>
      <c r="O158" s="10">
        <f t="shared" si="51"/>
        <v>14988.755102040814</v>
      </c>
      <c r="P158" s="10">
        <f t="shared" si="52"/>
        <v>13505.760204081635</v>
      </c>
      <c r="Q158" s="10">
        <f t="shared" si="53"/>
        <v>59966.680839002292</v>
      </c>
      <c r="R158" s="10">
        <f t="shared" si="54"/>
        <v>14227.948979591836</v>
      </c>
      <c r="S158" s="10">
        <f t="shared" si="55"/>
        <v>29980.425170068032</v>
      </c>
      <c r="T158" s="10">
        <f t="shared" si="56"/>
        <v>28458.664965986402</v>
      </c>
      <c r="U158" s="10">
        <f t="shared" si="45"/>
        <v>87991.16326530611</v>
      </c>
      <c r="V158" s="10">
        <f t="shared" si="46"/>
        <v>83524.867346938772</v>
      </c>
      <c r="W158" s="10">
        <f t="shared" si="47"/>
        <v>175999.43877551024</v>
      </c>
      <c r="X158" s="11">
        <f t="shared" si="58"/>
        <v>516550.22448979586</v>
      </c>
      <c r="Z158" s="42">
        <v>622.75376623</v>
      </c>
      <c r="AA158" s="2">
        <v>8.1638421825354184E-4</v>
      </c>
      <c r="AB158" s="2">
        <v>1.3978797139866841E-2</v>
      </c>
      <c r="AC158" s="10">
        <f t="shared" si="35"/>
        <v>3.4953329055251827</v>
      </c>
      <c r="AD158" s="10">
        <f t="shared" si="37"/>
        <v>3.9888981607115614E-5</v>
      </c>
      <c r="AE158" s="11">
        <f t="shared" si="38"/>
        <v>1.1412069375155038E-5</v>
      </c>
    </row>
    <row r="159" spans="1:31" x14ac:dyDescent="0.2">
      <c r="A159" s="2">
        <v>150</v>
      </c>
      <c r="B159" s="2">
        <v>669</v>
      </c>
      <c r="C159" s="10">
        <f>'3 Data'!B159</f>
        <v>82.571428571428569</v>
      </c>
      <c r="D159" s="2">
        <f>'3 Data'!J159</f>
        <v>75.166666666666671</v>
      </c>
      <c r="E159" s="2">
        <f>'3 Data'!F159</f>
        <v>369.83333333333337</v>
      </c>
      <c r="F159" s="2">
        <f>'3 Data'!O159</f>
        <v>697</v>
      </c>
      <c r="G159" s="14">
        <f>'4 Results'!$E$4*C159+'4 Results'!$E$5*D159+'4 Results'!$E$6*E159</f>
        <v>728.87511975792836</v>
      </c>
      <c r="H159" s="14">
        <f t="shared" si="48"/>
        <v>-31.87511975792836</v>
      </c>
      <c r="I159" s="14">
        <f t="shared" si="57"/>
        <v>1016.0232595822749</v>
      </c>
      <c r="J159" s="14">
        <f>'4 Results'!$E$4*C159</f>
        <v>100.28427946621986</v>
      </c>
      <c r="K159" s="14">
        <f>'4 Results'!$E$5*D159</f>
        <v>46.19139136214752</v>
      </c>
      <c r="L159" s="14">
        <f>'4 Results'!$E$6*E159</f>
        <v>582.399448929561</v>
      </c>
      <c r="M159" s="14">
        <f>('4 Results'!$E$6-'4 Results'!$E$25)*E159</f>
        <v>373.09955806203197</v>
      </c>
      <c r="N159" s="14"/>
      <c r="O159" s="10">
        <f t="shared" si="51"/>
        <v>6818.0408163265301</v>
      </c>
      <c r="P159" s="10">
        <f t="shared" si="52"/>
        <v>5650.0277777777783</v>
      </c>
      <c r="Q159" s="10">
        <f t="shared" si="53"/>
        <v>136776.69444444447</v>
      </c>
      <c r="R159" s="10">
        <f t="shared" si="54"/>
        <v>6206.6190476190477</v>
      </c>
      <c r="S159" s="10">
        <f t="shared" si="55"/>
        <v>30537.666666666668</v>
      </c>
      <c r="T159" s="10">
        <f t="shared" si="56"/>
        <v>27799.138888888894</v>
      </c>
      <c r="U159" s="10">
        <f t="shared" si="45"/>
        <v>57552.28571428571</v>
      </c>
      <c r="V159" s="10">
        <f t="shared" si="46"/>
        <v>52391.166666666672</v>
      </c>
      <c r="W159" s="10">
        <f t="shared" si="47"/>
        <v>257773.83333333337</v>
      </c>
      <c r="X159" s="11">
        <f t="shared" si="58"/>
        <v>485809</v>
      </c>
      <c r="Y159" s="10"/>
      <c r="Z159" s="42">
        <v>623.75176427999997</v>
      </c>
      <c r="AA159" s="2">
        <v>7.8592412274769896E-4</v>
      </c>
      <c r="AB159" s="2">
        <v>1.3655765682808926E-2</v>
      </c>
      <c r="AC159" s="10">
        <f t="shared" si="35"/>
        <v>3.7947377394197859</v>
      </c>
      <c r="AD159" s="10">
        <f t="shared" si="37"/>
        <v>4.0726626863259336E-5</v>
      </c>
      <c r="AE159" s="11">
        <f t="shared" si="38"/>
        <v>1.0732395664709738E-5</v>
      </c>
    </row>
    <row r="160" spans="1:31" x14ac:dyDescent="0.2">
      <c r="A160" s="2">
        <v>151</v>
      </c>
      <c r="B160" s="2">
        <v>670</v>
      </c>
      <c r="C160" s="10">
        <f>'3 Data'!B160</f>
        <v>37.714285714285722</v>
      </c>
      <c r="D160" s="2">
        <f>'3 Data'!J160</f>
        <v>209.45238095238096</v>
      </c>
      <c r="E160" s="2">
        <f>'3 Data'!F160</f>
        <v>514.95238095238096</v>
      </c>
      <c r="F160" s="2">
        <f>'3 Data'!O160</f>
        <v>812</v>
      </c>
      <c r="G160" s="14">
        <f>'4 Results'!$E$4*C160+'4 Results'!$E$5*D160+'4 Results'!$E$6*E160</f>
        <v>985.44458027146231</v>
      </c>
      <c r="H160" s="14">
        <f t="shared" si="48"/>
        <v>-173.44458027146231</v>
      </c>
      <c r="I160" s="14">
        <f t="shared" si="57"/>
        <v>30083.022425543735</v>
      </c>
      <c r="J160" s="14">
        <f>'4 Results'!$E$4*C160</f>
        <v>45.804584392875519</v>
      </c>
      <c r="K160" s="14">
        <f>'4 Results'!$E$5*D160</f>
        <v>128.71259734330431</v>
      </c>
      <c r="L160" s="14">
        <f>'4 Results'!$E$6*E160</f>
        <v>810.92739853528246</v>
      </c>
      <c r="M160" s="14">
        <f>('4 Results'!$E$6-'4 Results'!$E$25)*E160</f>
        <v>519.50024089136855</v>
      </c>
      <c r="N160" s="14"/>
      <c r="O160" s="10">
        <f t="shared" si="51"/>
        <v>1422.3673469387761</v>
      </c>
      <c r="P160" s="10">
        <f t="shared" si="52"/>
        <v>43870.299886621317</v>
      </c>
      <c r="Q160" s="10">
        <f t="shared" si="53"/>
        <v>265175.95464852609</v>
      </c>
      <c r="R160" s="10">
        <f t="shared" si="54"/>
        <v>7899.3469387755122</v>
      </c>
      <c r="S160" s="10">
        <f t="shared" si="55"/>
        <v>19421.0612244898</v>
      </c>
      <c r="T160" s="10">
        <f t="shared" si="56"/>
        <v>107858.0022675737</v>
      </c>
      <c r="U160" s="10">
        <f t="shared" si="45"/>
        <v>30624.000000000007</v>
      </c>
      <c r="V160" s="10">
        <f t="shared" si="46"/>
        <v>170075.33333333334</v>
      </c>
      <c r="W160" s="10">
        <f t="shared" si="47"/>
        <v>418141.33333333331</v>
      </c>
      <c r="X160" s="11">
        <f t="shared" si="58"/>
        <v>659344</v>
      </c>
      <c r="Z160" s="42">
        <v>624.74976232999995</v>
      </c>
      <c r="AA160" s="2">
        <v>7.6767621254062877E-4</v>
      </c>
      <c r="AB160" s="2">
        <v>1.3467580752730749E-2</v>
      </c>
      <c r="AC160" s="10">
        <f t="shared" si="35"/>
        <v>2.8203881375073845</v>
      </c>
      <c r="AD160" s="10">
        <f t="shared" si="37"/>
        <v>2.915926355715319E-5</v>
      </c>
      <c r="AE160" s="11">
        <f t="shared" si="38"/>
        <v>1.0338741384341412E-5</v>
      </c>
    </row>
    <row r="161" spans="1:31" x14ac:dyDescent="0.2">
      <c r="A161" s="2">
        <v>152</v>
      </c>
      <c r="B161" s="2">
        <v>671</v>
      </c>
      <c r="C161" s="10">
        <f>'3 Data'!B161</f>
        <v>57.857142857142861</v>
      </c>
      <c r="D161" s="2">
        <f>'3 Data'!J161</f>
        <v>12.333333333333343</v>
      </c>
      <c r="E161" s="2">
        <f>'3 Data'!F161</f>
        <v>427.83333333333337</v>
      </c>
      <c r="F161" s="2">
        <f>'3 Data'!O161</f>
        <v>635.57142857142856</v>
      </c>
      <c r="G161" s="14">
        <f>'4 Results'!$E$4*C161+'4 Results'!$E$5*D161+'4 Results'!$E$6*E161</f>
        <v>751.58311192204451</v>
      </c>
      <c r="H161" s="14">
        <f t="shared" si="48"/>
        <v>-116.01168335061595</v>
      </c>
      <c r="I161" s="14">
        <f t="shared" si="57"/>
        <v>13458.710673843583</v>
      </c>
      <c r="J161" s="14">
        <f>'4 Results'!$E$4*C161</f>
        <v>70.268396511797661</v>
      </c>
      <c r="K161" s="14">
        <f>'4 Results'!$E$5*D161</f>
        <v>7.5790753011062497</v>
      </c>
      <c r="L161" s="14">
        <f>'4 Results'!$E$6*E161</f>
        <v>673.7356401091406</v>
      </c>
      <c r="M161" s="14">
        <f>('4 Results'!$E$6-'4 Results'!$E$25)*E161</f>
        <v>431.61179159316634</v>
      </c>
      <c r="N161" s="14"/>
      <c r="O161" s="10">
        <f t="shared" si="51"/>
        <v>3347.4489795918371</v>
      </c>
      <c r="P161" s="10">
        <f t="shared" si="52"/>
        <v>152.11111111111134</v>
      </c>
      <c r="Q161" s="10">
        <f t="shared" si="53"/>
        <v>183041.36111111115</v>
      </c>
      <c r="R161" s="10">
        <f t="shared" si="54"/>
        <v>713.57142857142912</v>
      </c>
      <c r="S161" s="10">
        <f t="shared" si="55"/>
        <v>24753.21428571429</v>
      </c>
      <c r="T161" s="10">
        <f t="shared" si="56"/>
        <v>5276.6111111111159</v>
      </c>
      <c r="U161" s="10">
        <f t="shared" si="45"/>
        <v>36772.34693877551</v>
      </c>
      <c r="V161" s="10">
        <f t="shared" si="46"/>
        <v>7838.7142857142917</v>
      </c>
      <c r="W161" s="10">
        <f t="shared" si="47"/>
        <v>271918.6428571429</v>
      </c>
      <c r="X161" s="11">
        <f t="shared" si="58"/>
        <v>403951.04081632651</v>
      </c>
      <c r="Z161" s="42">
        <v>625.74776038000005</v>
      </c>
      <c r="AA161" s="2">
        <v>7.472148371594165E-4</v>
      </c>
      <c r="AB161" s="2">
        <v>1.3073533346936074E-2</v>
      </c>
      <c r="AC161" s="10">
        <f t="shared" ref="AC161:AC224" si="59">D115/E115*AB161/AA161*AB$3/AA$3</f>
        <v>2.8336955841077343</v>
      </c>
      <c r="AD161" s="10">
        <f t="shared" si="37"/>
        <v>2.7681629990570641E-5</v>
      </c>
      <c r="AE161" s="11">
        <f t="shared" si="38"/>
        <v>9.7687380909290402E-6</v>
      </c>
    </row>
    <row r="162" spans="1:31" x14ac:dyDescent="0.2">
      <c r="A162" s="2">
        <v>153</v>
      </c>
      <c r="B162" s="2">
        <v>672</v>
      </c>
      <c r="C162" s="10">
        <f>'3 Data'!B162</f>
        <v>122.42857142857143</v>
      </c>
      <c r="D162" s="2">
        <f>'3 Data'!J162</f>
        <v>127.52380952380953</v>
      </c>
      <c r="E162" s="2">
        <f>'3 Data'!F162</f>
        <v>383.85714285714283</v>
      </c>
      <c r="F162" s="2">
        <f>'3 Data'!O162</f>
        <v>585</v>
      </c>
      <c r="G162" s="14">
        <f>'4 Results'!$E$4*C162+'4 Results'!$E$5*D162+'4 Results'!$E$6*E162</f>
        <v>831.54089000370016</v>
      </c>
      <c r="H162" s="14">
        <f t="shared" si="48"/>
        <v>-246.54089000370016</v>
      </c>
      <c r="I162" s="14">
        <f t="shared" si="57"/>
        <v>60782.410443816581</v>
      </c>
      <c r="J162" s="14">
        <f>'4 Results'!$E$4*C162</f>
        <v>148.69139706323602</v>
      </c>
      <c r="K162" s="14">
        <f>'4 Results'!$E$5*D162</f>
        <v>78.365882843098547</v>
      </c>
      <c r="L162" s="14">
        <f>'4 Results'!$E$6*E162</f>
        <v>604.48361009736561</v>
      </c>
      <c r="M162" s="14">
        <f>('4 Results'!$E$6-'4 Results'!$E$25)*E162</f>
        <v>387.24722043881275</v>
      </c>
      <c r="N162" s="14"/>
      <c r="O162" s="10">
        <f t="shared" si="51"/>
        <v>14988.755102040817</v>
      </c>
      <c r="P162" s="10">
        <f t="shared" si="52"/>
        <v>16262.321995464856</v>
      </c>
      <c r="Q162" s="10">
        <f t="shared" si="53"/>
        <v>147346.30612244896</v>
      </c>
      <c r="R162" s="10">
        <f t="shared" si="54"/>
        <v>15612.557823129253</v>
      </c>
      <c r="S162" s="10">
        <f t="shared" si="55"/>
        <v>46995.081632653062</v>
      </c>
      <c r="T162" s="10">
        <f t="shared" si="56"/>
        <v>48950.925170068025</v>
      </c>
      <c r="U162" s="10">
        <f t="shared" si="45"/>
        <v>71620.71428571429</v>
      </c>
      <c r="V162" s="10">
        <f t="shared" si="46"/>
        <v>74601.42857142858</v>
      </c>
      <c r="W162" s="10">
        <f t="shared" si="47"/>
        <v>224556.42857142855</v>
      </c>
      <c r="X162" s="11">
        <f t="shared" si="58"/>
        <v>342225</v>
      </c>
      <c r="Z162" s="42">
        <v>626.74575843000002</v>
      </c>
      <c r="AA162" s="2">
        <v>7.295303959802456E-4</v>
      </c>
      <c r="AB162" s="2">
        <v>1.2519184514206104E-2</v>
      </c>
      <c r="AC162" s="10">
        <f t="shared" si="59"/>
        <v>3.5366096513805871</v>
      </c>
      <c r="AD162" s="10">
        <f t="shared" si="37"/>
        <v>3.2300300271543889E-5</v>
      </c>
      <c r="AE162" s="11">
        <f t="shared" si="38"/>
        <v>9.1331256359985381E-6</v>
      </c>
    </row>
    <row r="163" spans="1:31" x14ac:dyDescent="0.2">
      <c r="A163" s="2">
        <v>154</v>
      </c>
      <c r="B163" s="2">
        <v>673</v>
      </c>
      <c r="C163" s="10">
        <f>'3 Data'!B163</f>
        <v>76.285714285714292</v>
      </c>
      <c r="D163" s="2">
        <f>'3 Data'!J163</f>
        <v>183.61904761904759</v>
      </c>
      <c r="E163" s="2">
        <f>'3 Data'!F163</f>
        <v>302.11904761904759</v>
      </c>
      <c r="F163" s="2">
        <f>'3 Data'!O163</f>
        <v>692.71428571428567</v>
      </c>
      <c r="G163" s="14">
        <f>'4 Results'!$E$4*C163+'4 Results'!$E$5*D163+'4 Results'!$E$6*E163</f>
        <v>681.25325981033131</v>
      </c>
      <c r="H163" s="14">
        <f t="shared" si="48"/>
        <v>11.461025903954351</v>
      </c>
      <c r="I163" s="14">
        <f t="shared" si="57"/>
        <v>131.35511477111265</v>
      </c>
      <c r="J163" s="14">
        <f>'4 Results'!$E$4*C163</f>
        <v>92.650182067407286</v>
      </c>
      <c r="K163" s="14">
        <f>'4 Results'!$E$5*D163</f>
        <v>112.83750718558176</v>
      </c>
      <c r="L163" s="14">
        <f>'4 Results'!$E$6*E163</f>
        <v>475.76557055734224</v>
      </c>
      <c r="M163" s="14">
        <f>('4 Results'!$E$6-'4 Results'!$E$25)*E163</f>
        <v>304.78724600844157</v>
      </c>
      <c r="N163" s="14"/>
      <c r="O163" s="10">
        <f t="shared" si="51"/>
        <v>5819.5102040816337</v>
      </c>
      <c r="P163" s="10">
        <f t="shared" si="52"/>
        <v>33715.954648526065</v>
      </c>
      <c r="Q163" s="10">
        <f t="shared" si="53"/>
        <v>91275.918934240341</v>
      </c>
      <c r="R163" s="10">
        <f t="shared" si="54"/>
        <v>14007.510204081631</v>
      </c>
      <c r="S163" s="10">
        <f t="shared" si="55"/>
        <v>23047.367346938776</v>
      </c>
      <c r="T163" s="10">
        <f t="shared" si="56"/>
        <v>55474.81179138321</v>
      </c>
      <c r="U163" s="10">
        <f t="shared" si="45"/>
        <v>52844.204081632655</v>
      </c>
      <c r="V163" s="10">
        <f t="shared" si="46"/>
        <v>127195.53741496596</v>
      </c>
      <c r="W163" s="10">
        <f t="shared" si="47"/>
        <v>209282.18027210882</v>
      </c>
      <c r="X163" s="11">
        <f t="shared" si="58"/>
        <v>479853.08163265302</v>
      </c>
      <c r="Z163" s="42">
        <v>627.74375648</v>
      </c>
      <c r="AA163" s="2">
        <v>7.1269212469142809E-4</v>
      </c>
      <c r="AB163" s="2">
        <v>1.2037301592868588E-2</v>
      </c>
      <c r="AC163" s="10">
        <f t="shared" si="59"/>
        <v>2.5990707630292276</v>
      </c>
      <c r="AD163" s="10">
        <f t="shared" si="37"/>
        <v>2.2297142302409284E-5</v>
      </c>
      <c r="AE163" s="11">
        <f t="shared" si="38"/>
        <v>8.5788900477730253E-6</v>
      </c>
    </row>
    <row r="164" spans="1:31" x14ac:dyDescent="0.2">
      <c r="A164" s="2">
        <v>155</v>
      </c>
      <c r="B164" s="2">
        <v>674</v>
      </c>
      <c r="C164" s="10">
        <f>'3 Data'!B164</f>
        <v>60</v>
      </c>
      <c r="D164" s="2">
        <f>'3 Data'!J164</f>
        <v>254.42857142857144</v>
      </c>
      <c r="E164" s="2">
        <f>'3 Data'!F164</f>
        <v>489.09523809523807</v>
      </c>
      <c r="F164" s="2">
        <f>'3 Data'!O164</f>
        <v>902.28571428571433</v>
      </c>
      <c r="G164" s="14">
        <f>'4 Results'!$E$4*C164+'4 Results'!$E$5*D164+'4 Results'!$E$6*E164</f>
        <v>999.43083317941773</v>
      </c>
      <c r="H164" s="14">
        <f t="shared" si="48"/>
        <v>-97.145118893703398</v>
      </c>
      <c r="I164" s="14">
        <f t="shared" si="57"/>
        <v>9437.1741248717681</v>
      </c>
      <c r="J164" s="14">
        <f>'4 Results'!$E$4*C164</f>
        <v>72.870929715938317</v>
      </c>
      <c r="K164" s="14">
        <f>'4 Results'!$E$5*D164</f>
        <v>156.35134877919177</v>
      </c>
      <c r="L164" s="14">
        <f>'4 Results'!$E$6*E164</f>
        <v>770.20855468428761</v>
      </c>
      <c r="M164" s="14">
        <f>('4 Results'!$E$6-'4 Results'!$E$25)*E164</f>
        <v>493.41473776541943</v>
      </c>
      <c r="N164" s="14"/>
      <c r="O164" s="10">
        <f t="shared" si="51"/>
        <v>3600</v>
      </c>
      <c r="P164" s="10">
        <f t="shared" si="52"/>
        <v>64733.897959183683</v>
      </c>
      <c r="Q164" s="10">
        <f t="shared" si="53"/>
        <v>239214.15192743763</v>
      </c>
      <c r="R164" s="10">
        <f t="shared" si="54"/>
        <v>15265.714285714286</v>
      </c>
      <c r="S164" s="10">
        <f t="shared" si="55"/>
        <v>29345.714285714283</v>
      </c>
      <c r="T164" s="10">
        <f t="shared" si="56"/>
        <v>124439.80272108843</v>
      </c>
      <c r="U164" s="10">
        <f t="shared" si="45"/>
        <v>54137.142857142862</v>
      </c>
      <c r="V164" s="10">
        <f t="shared" si="46"/>
        <v>229567.26530612248</v>
      </c>
      <c r="W164" s="10">
        <f t="shared" si="47"/>
        <v>441303.64625850343</v>
      </c>
      <c r="X164" s="11">
        <f t="shared" si="58"/>
        <v>814119.51020408177</v>
      </c>
      <c r="Z164" s="42">
        <v>628.74175452999998</v>
      </c>
      <c r="AA164" s="2">
        <v>6.9477927386577497E-4</v>
      </c>
      <c r="AB164" s="2">
        <v>1.1535602515236564E-2</v>
      </c>
      <c r="AC164" s="10">
        <f t="shared" si="59"/>
        <v>2.8748616329216503</v>
      </c>
      <c r="AD164" s="10">
        <f t="shared" ref="AD164:AD213" si="60">AC164*AB164*AA164</f>
        <v>2.3041146454745919E-5</v>
      </c>
      <c r="AE164" s="11">
        <f t="shared" ref="AE164:AE213" si="61">AA164*AB164</f>
        <v>8.0146975391402671E-6</v>
      </c>
    </row>
    <row r="165" spans="1:31" x14ac:dyDescent="0.2">
      <c r="A165" s="2">
        <v>156</v>
      </c>
      <c r="B165" s="2">
        <v>675</v>
      </c>
      <c r="C165" s="10">
        <f>'3 Data'!B165</f>
        <v>32.714285714285722</v>
      </c>
      <c r="D165" s="2">
        <f>'3 Data'!J165</f>
        <v>53.142857142857139</v>
      </c>
      <c r="E165" s="2">
        <f>'3 Data'!F165</f>
        <v>228.64285714285717</v>
      </c>
      <c r="F165" s="2">
        <f>'3 Data'!O165</f>
        <v>696.14285714285722</v>
      </c>
      <c r="G165" s="14">
        <f>'4 Results'!$E$4*C165+'4 Results'!$E$5*D165+'4 Results'!$E$6*E165</f>
        <v>432.44739923833811</v>
      </c>
      <c r="H165" s="14">
        <f t="shared" si="48"/>
        <v>263.69545790451912</v>
      </c>
      <c r="I165" s="14">
        <f t="shared" si="57"/>
        <v>69535.294519474017</v>
      </c>
      <c r="J165" s="14">
        <f>'4 Results'!$E$4*C165</f>
        <v>39.732006916547327</v>
      </c>
      <c r="K165" s="14">
        <f>'4 Results'!$E$5*D165</f>
        <v>32.657328324457794</v>
      </c>
      <c r="L165" s="14">
        <f>'4 Results'!$E$6*E165</f>
        <v>360.05806399733302</v>
      </c>
      <c r="M165" s="14">
        <f>('4 Results'!$E$6-'4 Results'!$E$25)*E165</f>
        <v>230.66214228221807</v>
      </c>
      <c r="N165" s="14"/>
      <c r="O165" s="10">
        <f t="shared" si="51"/>
        <v>1070.224489795919</v>
      </c>
      <c r="P165" s="10">
        <f t="shared" si="52"/>
        <v>2824.163265306122</v>
      </c>
      <c r="Q165" s="10">
        <f t="shared" si="53"/>
        <v>52277.556122448994</v>
      </c>
      <c r="R165" s="10">
        <f t="shared" si="54"/>
        <v>1738.5306122448983</v>
      </c>
      <c r="S165" s="10">
        <f t="shared" si="55"/>
        <v>7479.8877551020432</v>
      </c>
      <c r="T165" s="10">
        <f t="shared" si="56"/>
        <v>12150.734693877552</v>
      </c>
      <c r="U165" s="10">
        <f t="shared" si="45"/>
        <v>22773.816326530621</v>
      </c>
      <c r="V165" s="10">
        <f t="shared" si="46"/>
        <v>36995.020408163269</v>
      </c>
      <c r="W165" s="10">
        <f t="shared" si="47"/>
        <v>159168.09183673473</v>
      </c>
      <c r="X165" s="11">
        <f t="shared" si="58"/>
        <v>484614.87755102053</v>
      </c>
      <c r="Z165" s="42">
        <v>629.73975257999996</v>
      </c>
      <c r="AA165" s="2">
        <v>6.7999958844081184E-4</v>
      </c>
      <c r="AB165" s="2">
        <v>1.1724053440323541E-2</v>
      </c>
      <c r="AC165" s="10">
        <f t="shared" si="59"/>
        <v>4.1250737668366462</v>
      </c>
      <c r="AD165" s="10">
        <f t="shared" si="60"/>
        <v>3.2886538091548969E-5</v>
      </c>
      <c r="AE165" s="11">
        <f t="shared" si="61"/>
        <v>7.972351514278093E-6</v>
      </c>
    </row>
    <row r="166" spans="1:31" x14ac:dyDescent="0.2">
      <c r="A166" s="2">
        <v>157</v>
      </c>
      <c r="B166" s="2">
        <v>676</v>
      </c>
      <c r="C166" s="10">
        <f>'3 Data'!B166</f>
        <v>73.000000000000014</v>
      </c>
      <c r="D166" s="2">
        <f>'3 Data'!J166</f>
        <v>62.428571428571431</v>
      </c>
      <c r="E166" s="2">
        <f>'3 Data'!F166</f>
        <v>333.42857142857144</v>
      </c>
      <c r="F166" s="2">
        <f>'3 Data'!O166</f>
        <v>588.71428571428578</v>
      </c>
      <c r="G166" s="14">
        <f>'4 Results'!$E$4*C166+'4 Results'!$E$5*D166+'4 Results'!$E$6*E166</f>
        <v>652.09382937244868</v>
      </c>
      <c r="H166" s="14">
        <f t="shared" si="48"/>
        <v>-63.379543658162902</v>
      </c>
      <c r="I166" s="14">
        <f t="shared" si="57"/>
        <v>4016.9665543169772</v>
      </c>
      <c r="J166" s="14">
        <f>'4 Results'!$E$4*C166</f>
        <v>88.659631154391633</v>
      </c>
      <c r="K166" s="14">
        <f>'4 Results'!$E$5*D166</f>
        <v>38.363581929537787</v>
      </c>
      <c r="L166" s="14">
        <f>'4 Results'!$E$6*E166</f>
        <v>525.07061628851932</v>
      </c>
      <c r="M166" s="14">
        <f>('4 Results'!$E$6-'4 Results'!$E$25)*E166</f>
        <v>336.37328340312212</v>
      </c>
      <c r="N166" s="14"/>
      <c r="O166" s="10">
        <f t="shared" si="51"/>
        <v>5329.0000000000018</v>
      </c>
      <c r="P166" s="10">
        <f t="shared" si="52"/>
        <v>3897.3265306122453</v>
      </c>
      <c r="Q166" s="10">
        <f t="shared" si="53"/>
        <v>111174.61224489797</v>
      </c>
      <c r="R166" s="10">
        <f t="shared" si="54"/>
        <v>4557.2857142857156</v>
      </c>
      <c r="S166" s="10">
        <f t="shared" si="55"/>
        <v>24340.285714285721</v>
      </c>
      <c r="T166" s="10">
        <f t="shared" si="56"/>
        <v>20815.469387755104</v>
      </c>
      <c r="U166" s="10">
        <f t="shared" si="45"/>
        <v>42976.14285714287</v>
      </c>
      <c r="V166" s="10">
        <f t="shared" si="46"/>
        <v>36752.591836734697</v>
      </c>
      <c r="W166" s="10">
        <f t="shared" si="47"/>
        <v>196294.16326530615</v>
      </c>
      <c r="X166" s="11">
        <f t="shared" si="58"/>
        <v>346584.51020408171</v>
      </c>
      <c r="Z166" s="42">
        <v>630.73775063000005</v>
      </c>
      <c r="AA166" s="2">
        <v>6.6269026618105643E-4</v>
      </c>
      <c r="AB166" s="2">
        <v>1.1061859607402131E-2</v>
      </c>
      <c r="AC166" s="10">
        <f t="shared" si="59"/>
        <v>3.7672949239058822</v>
      </c>
      <c r="AD166" s="10">
        <f t="shared" si="60"/>
        <v>2.7616482017774495E-5</v>
      </c>
      <c r="AE166" s="11">
        <f t="shared" si="61"/>
        <v>7.3305866876867941E-6</v>
      </c>
    </row>
    <row r="167" spans="1:31" x14ac:dyDescent="0.2">
      <c r="A167" s="2">
        <v>158</v>
      </c>
      <c r="B167" s="2">
        <v>677</v>
      </c>
      <c r="C167" s="10">
        <f>'3 Data'!B167</f>
        <v>94</v>
      </c>
      <c r="D167" s="2">
        <f>'3 Data'!J167</f>
        <v>118.57142857142856</v>
      </c>
      <c r="E167" s="2">
        <f>'3 Data'!F167</f>
        <v>378.90476190476187</v>
      </c>
      <c r="F167" s="2">
        <f>'3 Data'!O167</f>
        <v>662.85714285714289</v>
      </c>
      <c r="G167" s="14">
        <f>'4 Results'!$E$4*C167+'4 Results'!$E$5*D167+'4 Results'!$E$6*E167</f>
        <v>783.71371484161955</v>
      </c>
      <c r="H167" s="14">
        <f t="shared" si="48"/>
        <v>-120.85657198447666</v>
      </c>
      <c r="I167" s="14">
        <f t="shared" si="57"/>
        <v>14606.310991838989</v>
      </c>
      <c r="J167" s="14">
        <f>'4 Results'!$E$4*C167</f>
        <v>114.16445655497002</v>
      </c>
      <c r="K167" s="14">
        <f>'4 Results'!$E$5*D167</f>
        <v>72.864469111021407</v>
      </c>
      <c r="L167" s="14">
        <f>'4 Results'!$E$6*E167</f>
        <v>596.68478917562811</v>
      </c>
      <c r="M167" s="14">
        <f>('4 Results'!$E$6-'4 Results'!$E$25)*E167</f>
        <v>382.25110197638418</v>
      </c>
      <c r="N167" s="14"/>
      <c r="O167" s="10">
        <f t="shared" si="51"/>
        <v>8836</v>
      </c>
      <c r="P167" s="10">
        <f t="shared" si="52"/>
        <v>14059.183673469384</v>
      </c>
      <c r="Q167" s="10">
        <f t="shared" si="53"/>
        <v>143568.81859410429</v>
      </c>
      <c r="R167" s="10">
        <f t="shared" si="54"/>
        <v>11145.714285714284</v>
      </c>
      <c r="S167" s="10">
        <f t="shared" si="55"/>
        <v>35617.047619047618</v>
      </c>
      <c r="T167" s="10">
        <f t="shared" si="56"/>
        <v>44927.278911564616</v>
      </c>
      <c r="U167" s="10">
        <f t="shared" si="45"/>
        <v>62308.571428571435</v>
      </c>
      <c r="V167" s="10">
        <f t="shared" si="46"/>
        <v>78595.918367346938</v>
      </c>
      <c r="W167" s="10">
        <f t="shared" si="47"/>
        <v>251159.72789115645</v>
      </c>
      <c r="X167" s="11">
        <f t="shared" si="58"/>
        <v>439379.59183673473</v>
      </c>
      <c r="Z167" s="42">
        <v>631.73574868000003</v>
      </c>
      <c r="AA167" s="2">
        <v>6.4913274806450223E-4</v>
      </c>
      <c r="AB167" s="2">
        <v>1.0723684095940279E-2</v>
      </c>
      <c r="AC167" s="10">
        <f t="shared" si="59"/>
        <v>2.7136426298965408</v>
      </c>
      <c r="AD167" s="10">
        <f t="shared" si="60"/>
        <v>1.8889922858048814E-5</v>
      </c>
      <c r="AE167" s="11">
        <f t="shared" si="61"/>
        <v>6.9610945265733108E-6</v>
      </c>
    </row>
    <row r="168" spans="1:31" x14ac:dyDescent="0.2">
      <c r="A168" s="2">
        <v>159</v>
      </c>
      <c r="B168" s="2">
        <v>678</v>
      </c>
      <c r="C168" s="10">
        <f>'3 Data'!B168</f>
        <v>150.42857142857144</v>
      </c>
      <c r="D168" s="2">
        <f>'3 Data'!J168</f>
        <v>25</v>
      </c>
      <c r="E168" s="2">
        <f>'3 Data'!F168</f>
        <v>165.16666666666669</v>
      </c>
      <c r="F168" s="2">
        <f>'3 Data'!O168</f>
        <v>674.85714285714289</v>
      </c>
      <c r="G168" s="14">
        <f>'4 Results'!$E$4*C168+'4 Results'!$E$5*D168+'4 Results'!$E$6*E168</f>
        <v>458.158998012106</v>
      </c>
      <c r="H168" s="14">
        <f t="shared" si="48"/>
        <v>216.69814484503689</v>
      </c>
      <c r="I168" s="14">
        <f t="shared" si="57"/>
        <v>46958.085979280586</v>
      </c>
      <c r="J168" s="14">
        <f>'4 Results'!$E$4*C168</f>
        <v>182.69783093067392</v>
      </c>
      <c r="K168" s="14">
        <f>'4 Results'!$E$5*D168</f>
        <v>15.36299047521536</v>
      </c>
      <c r="L168" s="14">
        <f>'4 Results'!$E$6*E168</f>
        <v>260.09817660621673</v>
      </c>
      <c r="M168" s="14">
        <f>('4 Results'!$E$6-'4 Results'!$E$25)*E168</f>
        <v>166.62535468205215</v>
      </c>
      <c r="N168" s="14"/>
      <c r="O168" s="10">
        <f t="shared" si="51"/>
        <v>22628.755102040821</v>
      </c>
      <c r="P168" s="10">
        <f t="shared" si="52"/>
        <v>625</v>
      </c>
      <c r="Q168" s="10">
        <f t="shared" si="53"/>
        <v>27280.027777777785</v>
      </c>
      <c r="R168" s="10">
        <f t="shared" si="54"/>
        <v>3760.7142857142862</v>
      </c>
      <c r="S168" s="10">
        <f t="shared" si="55"/>
        <v>24845.785714285721</v>
      </c>
      <c r="T168" s="10">
        <f t="shared" si="56"/>
        <v>4129.166666666667</v>
      </c>
      <c r="U168" s="10">
        <f t="shared" si="45"/>
        <v>101517.79591836737</v>
      </c>
      <c r="V168" s="10">
        <f t="shared" si="46"/>
        <v>16871.428571428572</v>
      </c>
      <c r="W168" s="10">
        <f t="shared" si="47"/>
        <v>111463.90476190478</v>
      </c>
      <c r="X168" s="11">
        <f t="shared" si="58"/>
        <v>455432.16326530615</v>
      </c>
      <c r="Z168" s="42">
        <v>632.73374673000001</v>
      </c>
      <c r="AA168" s="2">
        <v>6.3584589537902983E-4</v>
      </c>
      <c r="AB168" s="2">
        <v>1.0336757617854686E-2</v>
      </c>
      <c r="AC168" s="10">
        <f t="shared" si="59"/>
        <v>4.0911814019427126</v>
      </c>
      <c r="AD168" s="10">
        <f t="shared" si="60"/>
        <v>2.6889637117191815E-5</v>
      </c>
      <c r="AE168" s="11">
        <f t="shared" si="61"/>
        <v>6.57258490284082E-6</v>
      </c>
    </row>
    <row r="169" spans="1:31" x14ac:dyDescent="0.2">
      <c r="A169" s="2">
        <v>160</v>
      </c>
      <c r="B169" s="2">
        <v>679</v>
      </c>
      <c r="C169" s="10">
        <f>'3 Data'!B169</f>
        <v>115.57142857142858</v>
      </c>
      <c r="D169" s="2">
        <f>'3 Data'!J169</f>
        <v>62.452380952380963</v>
      </c>
      <c r="E169" s="2">
        <f>'3 Data'!F169</f>
        <v>47.285714285714278</v>
      </c>
      <c r="F169" s="2">
        <f>'3 Data'!O169</f>
        <v>470</v>
      </c>
      <c r="G169" s="14">
        <f>'4 Results'!$E$4*C169+'4 Results'!$E$5*D169+'4 Results'!$E$6*E169</f>
        <v>253.2052462290753</v>
      </c>
      <c r="H169" s="14">
        <f t="shared" si="48"/>
        <v>216.7947537709247</v>
      </c>
      <c r="I169" s="14">
        <f t="shared" si="57"/>
        <v>46999.96526259587</v>
      </c>
      <c r="J169" s="14">
        <f>'4 Results'!$E$4*C169</f>
        <v>140.36329080998595</v>
      </c>
      <c r="K169" s="14">
        <f>'4 Results'!$E$5*D169</f>
        <v>38.378213349037999</v>
      </c>
      <c r="L169" s="14">
        <f>'4 Results'!$E$6*E169</f>
        <v>74.463742070051353</v>
      </c>
      <c r="M169" s="14">
        <f>('4 Results'!$E$6-'4 Results'!$E$25)*E169</f>
        <v>47.703323396072577</v>
      </c>
      <c r="N169" s="14"/>
      <c r="O169" s="10">
        <f t="shared" si="51"/>
        <v>13356.755102040819</v>
      </c>
      <c r="P169" s="10">
        <f t="shared" si="52"/>
        <v>3900.2998866213165</v>
      </c>
      <c r="Q169" s="10">
        <f t="shared" si="53"/>
        <v>2235.9387755102034</v>
      </c>
      <c r="R169" s="10">
        <f t="shared" si="54"/>
        <v>7217.7108843537435</v>
      </c>
      <c r="S169" s="10">
        <f t="shared" si="55"/>
        <v>5464.8775510204077</v>
      </c>
      <c r="T169" s="10">
        <f t="shared" si="56"/>
        <v>2953.1054421768708</v>
      </c>
      <c r="U169" s="10">
        <f t="shared" si="45"/>
        <v>54318.571428571435</v>
      </c>
      <c r="V169" s="10">
        <f t="shared" si="46"/>
        <v>29352.619047619053</v>
      </c>
      <c r="W169" s="10">
        <f t="shared" si="47"/>
        <v>22224.28571428571</v>
      </c>
      <c r="X169" s="11">
        <f t="shared" si="58"/>
        <v>220900</v>
      </c>
      <c r="Z169" s="42">
        <v>633.73174477999999</v>
      </c>
      <c r="AA169" s="2">
        <v>6.2358662255313575E-4</v>
      </c>
      <c r="AB169" s="2">
        <v>1.0104139387727511E-2</v>
      </c>
      <c r="AC169" s="10">
        <f t="shared" si="59"/>
        <v>3.059147286227486</v>
      </c>
      <c r="AD169" s="10">
        <f t="shared" si="60"/>
        <v>1.9275094048887304E-5</v>
      </c>
      <c r="AE169" s="11">
        <f t="shared" si="61"/>
        <v>6.3008061545991081E-6</v>
      </c>
    </row>
    <row r="170" spans="1:31" x14ac:dyDescent="0.2">
      <c r="A170" s="2">
        <v>161</v>
      </c>
      <c r="B170" s="2">
        <v>680</v>
      </c>
      <c r="C170" s="10">
        <f>'3 Data'!B170</f>
        <v>83.714285714285708</v>
      </c>
      <c r="D170" s="2">
        <f>'3 Data'!J170</f>
        <v>-13.666666666666657</v>
      </c>
      <c r="E170" s="2">
        <f>'3 Data'!F170</f>
        <v>280.33333333333331</v>
      </c>
      <c r="F170" s="2">
        <f>'3 Data'!O170</f>
        <v>584.71428571428567</v>
      </c>
      <c r="G170" s="14">
        <f>'4 Results'!$E$4*C170+'4 Results'!$E$5*D170+'4 Results'!$E$6*E170</f>
        <v>534.73211974994524</v>
      </c>
      <c r="H170" s="14">
        <f t="shared" si="48"/>
        <v>49.982165964340425</v>
      </c>
      <c r="I170" s="14">
        <f t="shared" si="57"/>
        <v>2498.2169144868703</v>
      </c>
      <c r="J170" s="14">
        <f>'4 Results'!$E$4*C170</f>
        <v>101.67229717509487</v>
      </c>
      <c r="K170" s="14">
        <f>'4 Results'!$E$5*D170</f>
        <v>-8.3984347931177243</v>
      </c>
      <c r="L170" s="14">
        <f>'4 Results'!$E$6*E170</f>
        <v>441.45825736796814</v>
      </c>
      <c r="M170" s="14">
        <f>('4 Results'!$E$6-'4 Results'!$E$25)*E170</f>
        <v>282.80912873381601</v>
      </c>
      <c r="N170" s="14"/>
      <c r="O170" s="10">
        <f t="shared" si="51"/>
        <v>7008.0816326530603</v>
      </c>
      <c r="P170" s="10">
        <f t="shared" si="52"/>
        <v>186.77777777777752</v>
      </c>
      <c r="Q170" s="10">
        <f t="shared" si="53"/>
        <v>78586.777777777766</v>
      </c>
      <c r="R170" s="10">
        <f t="shared" si="54"/>
        <v>-1144.0952380952372</v>
      </c>
      <c r="S170" s="10">
        <f t="shared" si="55"/>
        <v>23467.90476190476</v>
      </c>
      <c r="T170" s="10">
        <f t="shared" si="56"/>
        <v>-3831.2222222222194</v>
      </c>
      <c r="U170" s="10">
        <f t="shared" si="45"/>
        <v>48948.9387755102</v>
      </c>
      <c r="V170" s="10">
        <f t="shared" si="46"/>
        <v>-7991.0952380952322</v>
      </c>
      <c r="W170" s="10">
        <f t="shared" si="47"/>
        <v>163914.90476190473</v>
      </c>
      <c r="X170" s="11">
        <f t="shared" si="58"/>
        <v>341890.79591836728</v>
      </c>
      <c r="Z170" s="42">
        <v>634.72974282999996</v>
      </c>
      <c r="AA170" s="2">
        <v>6.1060531169476544E-4</v>
      </c>
      <c r="AB170" s="2">
        <v>9.8334676932363991E-3</v>
      </c>
      <c r="AC170" s="10">
        <f t="shared" si="59"/>
        <v>2.6458206533424988</v>
      </c>
      <c r="AD170" s="10">
        <f t="shared" si="60"/>
        <v>1.58864798218689E-5</v>
      </c>
      <c r="AE170" s="11">
        <f t="shared" si="61"/>
        <v>6.0043676058690174E-6</v>
      </c>
    </row>
    <row r="171" spans="1:31" x14ac:dyDescent="0.2">
      <c r="A171" s="2">
        <v>162</v>
      </c>
      <c r="B171" s="2">
        <v>681</v>
      </c>
      <c r="C171" s="10">
        <f>'3 Data'!B171</f>
        <v>12.571428571428555</v>
      </c>
      <c r="D171" s="2">
        <f>'3 Data'!J171</f>
        <v>112.35714285714286</v>
      </c>
      <c r="E171" s="2">
        <f>'3 Data'!F171</f>
        <v>84.690476190476176</v>
      </c>
      <c r="F171" s="2">
        <f>'3 Data'!O171</f>
        <v>577.57142857142856</v>
      </c>
      <c r="G171" s="14">
        <f>'4 Results'!$E$4*C171+'4 Results'!$E$5*D171+'4 Results'!$E$6*E171</f>
        <v>217.68120004707527</v>
      </c>
      <c r="H171" s="14">
        <f t="shared" si="48"/>
        <v>359.89022852435329</v>
      </c>
      <c r="I171" s="14">
        <f t="shared" si="57"/>
        <v>129520.97658731123</v>
      </c>
      <c r="J171" s="14">
        <f>'4 Results'!$E$4*C171</f>
        <v>15.268194797625149</v>
      </c>
      <c r="K171" s="14">
        <f>'4 Results'!$E$5*D171</f>
        <v>69.045668621467897</v>
      </c>
      <c r="L171" s="14">
        <f>'4 Results'!$E$6*E171</f>
        <v>133.36733662798221</v>
      </c>
      <c r="M171" s="14">
        <f>('4 Results'!$E$6-'4 Results'!$E$25)*E171</f>
        <v>85.438429667588196</v>
      </c>
      <c r="N171" s="14"/>
      <c r="O171" s="10">
        <f t="shared" si="51"/>
        <v>158.04081632653021</v>
      </c>
      <c r="P171" s="10">
        <f t="shared" si="52"/>
        <v>12624.127551020409</v>
      </c>
      <c r="Q171" s="10">
        <f t="shared" si="53"/>
        <v>7172.4767573696117</v>
      </c>
      <c r="R171" s="10">
        <f t="shared" si="54"/>
        <v>1412.4897959183656</v>
      </c>
      <c r="S171" s="10">
        <f t="shared" si="55"/>
        <v>1064.680272108842</v>
      </c>
      <c r="T171" s="10">
        <f t="shared" si="56"/>
        <v>9515.5799319727885</v>
      </c>
      <c r="U171" s="10">
        <f t="shared" si="45"/>
        <v>7260.8979591836642</v>
      </c>
      <c r="V171" s="10">
        <f t="shared" si="46"/>
        <v>64894.275510204083</v>
      </c>
      <c r="W171" s="10">
        <f t="shared" si="47"/>
        <v>48914.799319727885</v>
      </c>
      <c r="X171" s="11">
        <f t="shared" si="58"/>
        <v>333588.75510204077</v>
      </c>
      <c r="Z171" s="42">
        <v>635.72774088000006</v>
      </c>
      <c r="AA171" s="2">
        <v>5.9837757697005884E-4</v>
      </c>
      <c r="AB171" s="2">
        <v>9.667225531347759E-3</v>
      </c>
      <c r="AC171" s="10">
        <f t="shared" si="59"/>
        <v>3.132632217739411</v>
      </c>
      <c r="AD171" s="10">
        <f t="shared" si="60"/>
        <v>1.8121184057994897E-5</v>
      </c>
      <c r="AE171" s="11">
        <f t="shared" si="61"/>
        <v>5.784650989470962E-6</v>
      </c>
    </row>
    <row r="172" spans="1:31" x14ac:dyDescent="0.2">
      <c r="A172" s="2">
        <v>163</v>
      </c>
      <c r="B172" s="2">
        <v>682</v>
      </c>
      <c r="C172" s="10">
        <f>'3 Data'!B172</f>
        <v>132</v>
      </c>
      <c r="D172" s="2">
        <f>'3 Data'!J172</f>
        <v>35.738095238095241</v>
      </c>
      <c r="E172" s="2">
        <f>'3 Data'!F172</f>
        <v>269.57142857142856</v>
      </c>
      <c r="F172" s="2">
        <f>'3 Data'!O172</f>
        <v>488.42857142857144</v>
      </c>
      <c r="G172" s="14">
        <f>'4 Results'!$E$4*C172+'4 Results'!$E$5*D172+'4 Results'!$E$6*E172</f>
        <v>606.78862564060296</v>
      </c>
      <c r="H172" s="14">
        <f t="shared" si="48"/>
        <v>-118.36005421203151</v>
      </c>
      <c r="I172" s="14">
        <f t="shared" si="57"/>
        <v>14009.102433075039</v>
      </c>
      <c r="J172" s="14">
        <f>'4 Results'!$E$4*C172</f>
        <v>160.31604537506428</v>
      </c>
      <c r="K172" s="14">
        <f>'4 Results'!$E$5*D172</f>
        <v>21.961760669807862</v>
      </c>
      <c r="L172" s="14">
        <f>'4 Results'!$E$6*E172</f>
        <v>424.51081959573088</v>
      </c>
      <c r="M172" s="14">
        <f>('4 Results'!$E$6-'4 Results'!$E$25)*E172</f>
        <v>271.95217899815395</v>
      </c>
      <c r="N172" s="14"/>
      <c r="O172" s="10">
        <f t="shared" si="51"/>
        <v>17424</v>
      </c>
      <c r="P172" s="10">
        <f t="shared" si="52"/>
        <v>1277.2114512471658</v>
      </c>
      <c r="Q172" s="10">
        <f t="shared" si="53"/>
        <v>72668.755102040814</v>
      </c>
      <c r="R172" s="10">
        <f t="shared" si="54"/>
        <v>4717.4285714285716</v>
      </c>
      <c r="S172" s="10">
        <f t="shared" si="55"/>
        <v>35583.428571428572</v>
      </c>
      <c r="T172" s="10">
        <f t="shared" si="56"/>
        <v>9633.9693877551017</v>
      </c>
      <c r="U172" s="10">
        <f t="shared" si="45"/>
        <v>64472.571428571428</v>
      </c>
      <c r="V172" s="10">
        <f t="shared" si="46"/>
        <v>17455.506802721091</v>
      </c>
      <c r="W172" s="10">
        <f t="shared" si="47"/>
        <v>131666.38775510204</v>
      </c>
      <c r="X172" s="11">
        <f t="shared" si="58"/>
        <v>238562.46938775512</v>
      </c>
      <c r="Z172" s="42">
        <v>636.72573893000003</v>
      </c>
      <c r="AA172" s="2">
        <v>5.8854137909388697E-4</v>
      </c>
      <c r="AB172" s="2">
        <v>9.347931755802303E-3</v>
      </c>
      <c r="AC172" s="10">
        <f t="shared" si="59"/>
        <v>1.9462272541394232</v>
      </c>
      <c r="AD172" s="10">
        <f t="shared" si="60"/>
        <v>1.0707450755039862E-5</v>
      </c>
      <c r="AE172" s="11">
        <f t="shared" si="61"/>
        <v>5.5016446472354276E-6</v>
      </c>
    </row>
    <row r="173" spans="1:31" x14ac:dyDescent="0.2">
      <c r="A173" s="2">
        <v>164</v>
      </c>
      <c r="B173" s="2">
        <v>683</v>
      </c>
      <c r="C173" s="10">
        <f>'3 Data'!B173</f>
        <v>66.142857142857139</v>
      </c>
      <c r="D173" s="2">
        <f>'3 Data'!J173</f>
        <v>76.88095238095238</v>
      </c>
      <c r="E173" s="2">
        <f>'3 Data'!F173</f>
        <v>279.38095238095241</v>
      </c>
      <c r="F173" s="2">
        <f>'3 Data'!O173</f>
        <v>491.14285714285722</v>
      </c>
      <c r="G173" s="14">
        <f>'4 Results'!$E$4*C173+'4 Results'!$E$5*D173+'4 Results'!$E$6*E173</f>
        <v>567.53486258109183</v>
      </c>
      <c r="H173" s="14">
        <f t="shared" si="48"/>
        <v>-76.392005438234605</v>
      </c>
      <c r="I173" s="14">
        <f t="shared" si="57"/>
        <v>5835.7384948752651</v>
      </c>
      <c r="J173" s="14">
        <f>'4 Results'!$E$4*C173</f>
        <v>80.33152490114152</v>
      </c>
      <c r="K173" s="14">
        <f>'4 Results'!$E$5*D173</f>
        <v>47.244853566162284</v>
      </c>
      <c r="L173" s="14">
        <f>'4 Results'!$E$6*E173</f>
        <v>439.95848411378796</v>
      </c>
      <c r="M173" s="14">
        <f>('4 Results'!$E$6-'4 Results'!$E$25)*E173</f>
        <v>281.84833672181054</v>
      </c>
      <c r="N173" s="14"/>
      <c r="O173" s="10">
        <f t="shared" ref="O173:O190" si="62">C173*C173</f>
        <v>4374.8775510204077</v>
      </c>
      <c r="P173" s="10">
        <f t="shared" ref="P173:P190" si="63">D173*D173</f>
        <v>5910.680839002267</v>
      </c>
      <c r="Q173" s="10">
        <f t="shared" ref="Q173:Q190" si="64">E173*E173</f>
        <v>78053.716553288003</v>
      </c>
      <c r="R173" s="10">
        <f t="shared" ref="R173:R190" si="65">C173*D173</f>
        <v>5085.1258503401359</v>
      </c>
      <c r="S173" s="10">
        <f t="shared" ref="S173:S190" si="66">C173*E173</f>
        <v>18479.054421768709</v>
      </c>
      <c r="T173" s="10">
        <f t="shared" ref="T173:T190" si="67">D173*E173</f>
        <v>21479.073696145126</v>
      </c>
      <c r="U173" s="10">
        <f t="shared" ref="U173:U189" si="68">F173*C173</f>
        <v>32485.591836734697</v>
      </c>
      <c r="V173" s="10">
        <f t="shared" ref="V173:V189" si="69">F173*D173</f>
        <v>37759.530612244904</v>
      </c>
      <c r="W173" s="10">
        <f t="shared" ref="W173:W189" si="70">F173*E173</f>
        <v>137215.95918367352</v>
      </c>
      <c r="X173" s="11">
        <f t="shared" ref="X173:X190" si="71">F173*F173</f>
        <v>241221.30612244905</v>
      </c>
      <c r="Z173" s="42">
        <v>637.72373698000001</v>
      </c>
      <c r="AA173" s="2">
        <v>5.7715946286007746E-4</v>
      </c>
      <c r="AB173" s="2">
        <v>9.07738894688059E-3</v>
      </c>
      <c r="AC173" s="10">
        <f t="shared" si="59"/>
        <v>1.8722526359045677</v>
      </c>
      <c r="AD173" s="10">
        <f t="shared" si="60"/>
        <v>9.8089205236290069E-6</v>
      </c>
      <c r="AE173" s="11">
        <f t="shared" si="61"/>
        <v>5.2391009287536056E-6</v>
      </c>
    </row>
    <row r="174" spans="1:31" x14ac:dyDescent="0.2">
      <c r="A174" s="2">
        <v>165</v>
      </c>
      <c r="B174" s="2">
        <v>684</v>
      </c>
      <c r="C174" s="10">
        <f>'3 Data'!B174</f>
        <v>105.42857142857143</v>
      </c>
      <c r="D174" s="2">
        <f>'3 Data'!J174</f>
        <v>-98.142857142857139</v>
      </c>
      <c r="E174" s="2">
        <f>'3 Data'!F174</f>
        <v>286.85714285714283</v>
      </c>
      <c r="F174" s="2">
        <f>'3 Data'!O174</f>
        <v>457.99999999999994</v>
      </c>
      <c r="G174" s="14">
        <f>'4 Results'!$E$4*C174+'4 Results'!$E$5*D174+'4 Results'!$E$6*E174</f>
        <v>519.46562662297788</v>
      </c>
      <c r="H174" s="14">
        <f t="shared" ref="H174:H190" si="72">F174-G174</f>
        <v>-61.465626622977936</v>
      </c>
      <c r="I174" s="14">
        <f t="shared" si="57"/>
        <v>3778.0232561553339</v>
      </c>
      <c r="J174" s="14">
        <f>'4 Results'!$E$4*C174</f>
        <v>128.04463364372018</v>
      </c>
      <c r="K174" s="14">
        <f>'4 Results'!$E$5*D174</f>
        <v>-60.310711179845441</v>
      </c>
      <c r="L174" s="14">
        <f>'4 Results'!$E$6*E174</f>
        <v>451.73170415910312</v>
      </c>
      <c r="M174" s="14">
        <f>('4 Results'!$E$6-'4 Results'!$E$25)*E174</f>
        <v>289.39055401605361</v>
      </c>
      <c r="N174" s="14"/>
      <c r="O174" s="10">
        <f t="shared" si="62"/>
        <v>11115.183673469388</v>
      </c>
      <c r="P174" s="10">
        <f t="shared" si="63"/>
        <v>9632.0204081632637</v>
      </c>
      <c r="Q174" s="10">
        <f t="shared" si="64"/>
        <v>82287.020408163255</v>
      </c>
      <c r="R174" s="10">
        <f t="shared" si="65"/>
        <v>-10347.061224489797</v>
      </c>
      <c r="S174" s="10">
        <f t="shared" si="66"/>
        <v>30242.938775510203</v>
      </c>
      <c r="T174" s="10">
        <f t="shared" si="67"/>
        <v>-28152.979591836731</v>
      </c>
      <c r="U174" s="10">
        <f t="shared" si="68"/>
        <v>48286.28571428571</v>
      </c>
      <c r="V174" s="10">
        <f t="shared" si="69"/>
        <v>-44949.428571428565</v>
      </c>
      <c r="W174" s="10">
        <f t="shared" si="70"/>
        <v>131380.57142857139</v>
      </c>
      <c r="X174" s="11">
        <f t="shared" si="71"/>
        <v>209763.99999999994</v>
      </c>
      <c r="Z174" s="42">
        <v>638.72173502999999</v>
      </c>
      <c r="AA174" s="2">
        <v>5.6394130876827775E-4</v>
      </c>
      <c r="AB174" s="2">
        <v>8.671129633385715E-3</v>
      </c>
      <c r="AC174" s="10">
        <f t="shared" si="59"/>
        <v>1.9584113254152395</v>
      </c>
      <c r="AD174" s="10">
        <f t="shared" si="60"/>
        <v>9.5766474284068346E-6</v>
      </c>
      <c r="AE174" s="11">
        <f t="shared" si="61"/>
        <v>4.8900081939509369E-6</v>
      </c>
    </row>
    <row r="175" spans="1:31" x14ac:dyDescent="0.2">
      <c r="A175" s="2">
        <v>166</v>
      </c>
      <c r="B175" s="2">
        <v>685</v>
      </c>
      <c r="C175" s="10">
        <f>'3 Data'!B175</f>
        <v>52.428571428571431</v>
      </c>
      <c r="D175" s="2">
        <f>'3 Data'!J175</f>
        <v>103.14285714285712</v>
      </c>
      <c r="E175" s="2">
        <f>'3 Data'!F175</f>
        <v>289.3095238095238</v>
      </c>
      <c r="F175" s="2">
        <f>'3 Data'!O175</f>
        <v>486.42857142857144</v>
      </c>
      <c r="G175" s="14">
        <f>'4 Results'!$E$4*C175+'4 Results'!$E$5*D175+'4 Results'!$E$6*E175</f>
        <v>582.65224195814721</v>
      </c>
      <c r="H175" s="14">
        <f t="shared" si="72"/>
        <v>-96.22367052957577</v>
      </c>
      <c r="I175" s="14">
        <f t="shared" si="57"/>
        <v>9258.9947701843485</v>
      </c>
      <c r="J175" s="14">
        <f>'4 Results'!$E$4*C175</f>
        <v>63.675312394641338</v>
      </c>
      <c r="K175" s="14">
        <f>'4 Results'!$E$5*D175</f>
        <v>63.383309274888504</v>
      </c>
      <c r="L175" s="14">
        <f>'4 Results'!$E$6*E175</f>
        <v>455.59362028861739</v>
      </c>
      <c r="M175" s="14">
        <f>('4 Results'!$E$6-'4 Results'!$E$25)*E175</f>
        <v>291.86459344696772</v>
      </c>
      <c r="N175" s="14"/>
      <c r="O175" s="10">
        <f t="shared" si="62"/>
        <v>2748.7551020408164</v>
      </c>
      <c r="P175" s="10">
        <f t="shared" si="63"/>
        <v>10638.448979591833</v>
      </c>
      <c r="Q175" s="10">
        <f t="shared" si="64"/>
        <v>83700.000566893417</v>
      </c>
      <c r="R175" s="10">
        <f t="shared" si="65"/>
        <v>5407.6326530612241</v>
      </c>
      <c r="S175" s="10">
        <f t="shared" si="66"/>
        <v>15168.085034013606</v>
      </c>
      <c r="T175" s="10">
        <f t="shared" si="67"/>
        <v>29840.210884353735</v>
      </c>
      <c r="U175" s="10">
        <f t="shared" si="68"/>
        <v>25502.755102040817</v>
      </c>
      <c r="V175" s="10">
        <f t="shared" si="69"/>
        <v>50171.63265306122</v>
      </c>
      <c r="W175" s="10">
        <f t="shared" si="70"/>
        <v>140728.41836734692</v>
      </c>
      <c r="X175" s="11">
        <f t="shared" si="71"/>
        <v>236612.75510204083</v>
      </c>
      <c r="Z175" s="42">
        <v>639.71973307999997</v>
      </c>
      <c r="AA175" s="2">
        <v>5.4960579225585889E-4</v>
      </c>
      <c r="AB175" s="2">
        <v>8.4569420396820565E-3</v>
      </c>
      <c r="AC175" s="10">
        <f t="shared" si="59"/>
        <v>2.5009890497996006</v>
      </c>
      <c r="AD175" s="10">
        <f t="shared" si="60"/>
        <v>1.1624557912423257E-5</v>
      </c>
      <c r="AE175" s="11">
        <f t="shared" si="61"/>
        <v>4.6479843297813358E-6</v>
      </c>
    </row>
    <row r="176" spans="1:31" x14ac:dyDescent="0.2">
      <c r="A176" s="2">
        <v>167</v>
      </c>
      <c r="B176" s="2">
        <v>686</v>
      </c>
      <c r="C176" s="10">
        <f>'3 Data'!B176</f>
        <v>44.857142857142854</v>
      </c>
      <c r="D176" s="2">
        <f>'3 Data'!J176</f>
        <v>65.523809523809518</v>
      </c>
      <c r="E176" s="2">
        <f>'3 Data'!F176</f>
        <v>341.1904761904762</v>
      </c>
      <c r="F176" s="2">
        <f>'3 Data'!O176</f>
        <v>509.42857142857139</v>
      </c>
      <c r="G176" s="14">
        <f>'4 Results'!$E$4*C176+'4 Results'!$E$5*D176+'4 Results'!$E$6*E176</f>
        <v>632.03912984799751</v>
      </c>
      <c r="H176" s="14">
        <f t="shared" si="72"/>
        <v>-122.61055841942613</v>
      </c>
      <c r="I176" s="14">
        <f t="shared" si="57"/>
        <v>15033.349035923507</v>
      </c>
      <c r="J176" s="14">
        <f>'4 Results'!$E$4*C176</f>
        <v>54.479695073344352</v>
      </c>
      <c r="K176" s="14">
        <f>'4 Results'!$E$5*D176</f>
        <v>40.265666464564447</v>
      </c>
      <c r="L176" s="14">
        <f>'4 Results'!$E$6*E176</f>
        <v>537.29376831008869</v>
      </c>
      <c r="M176" s="14">
        <f>('4 Results'!$E$6-'4 Results'!$E$25)*E176</f>
        <v>344.20373830096685</v>
      </c>
      <c r="N176" s="14"/>
      <c r="O176" s="10">
        <f t="shared" si="62"/>
        <v>2012.1632653061222</v>
      </c>
      <c r="P176" s="10">
        <f t="shared" si="63"/>
        <v>4293.3696145124713</v>
      </c>
      <c r="Q176" s="10">
        <f t="shared" si="64"/>
        <v>116410.94104308391</v>
      </c>
      <c r="R176" s="10">
        <f t="shared" si="65"/>
        <v>2939.2108843537412</v>
      </c>
      <c r="S176" s="10">
        <f t="shared" si="66"/>
        <v>15304.829931972788</v>
      </c>
      <c r="T176" s="10">
        <f t="shared" si="67"/>
        <v>22356.099773242629</v>
      </c>
      <c r="U176" s="10">
        <f t="shared" si="68"/>
        <v>22851.510204081631</v>
      </c>
      <c r="V176" s="10">
        <f t="shared" si="69"/>
        <v>33379.700680272101</v>
      </c>
      <c r="W176" s="10">
        <f t="shared" si="70"/>
        <v>173812.17687074828</v>
      </c>
      <c r="X176" s="11">
        <f t="shared" si="71"/>
        <v>259517.46938775506</v>
      </c>
      <c r="Z176" s="42">
        <v>640.71773112999995</v>
      </c>
      <c r="AA176" s="2">
        <v>5.3860259678589002E-4</v>
      </c>
      <c r="AB176" s="2">
        <v>8.3861718633229162E-3</v>
      </c>
      <c r="AC176" s="10">
        <f t="shared" si="59"/>
        <v>2.1241836034282029</v>
      </c>
      <c r="AD176" s="10">
        <f t="shared" si="60"/>
        <v>9.5945421167735402E-6</v>
      </c>
      <c r="AE176" s="11">
        <f t="shared" si="61"/>
        <v>4.5168139426784883E-6</v>
      </c>
    </row>
    <row r="177" spans="1:31" x14ac:dyDescent="0.2">
      <c r="A177" s="2">
        <v>168</v>
      </c>
      <c r="B177" s="2">
        <v>687</v>
      </c>
      <c r="C177" s="10">
        <f>'3 Data'!B177</f>
        <v>-14.857142857142847</v>
      </c>
      <c r="D177" s="2">
        <f>'3 Data'!J177</f>
        <v>136.47619047619048</v>
      </c>
      <c r="E177" s="2">
        <f>'3 Data'!F177</f>
        <v>232.97619047619042</v>
      </c>
      <c r="F177" s="2">
        <f>'3 Data'!O177</f>
        <v>576.57142857142867</v>
      </c>
      <c r="G177" s="14">
        <f>'4 Results'!$E$4*C177+'4 Results'!$E$5*D177+'4 Results'!$E$6*E177</f>
        <v>432.7050986636537</v>
      </c>
      <c r="H177" s="14">
        <f t="shared" si="72"/>
        <v>143.86632990777497</v>
      </c>
      <c r="I177" s="14">
        <f t="shared" si="57"/>
        <v>20697.520881132747</v>
      </c>
      <c r="J177" s="14">
        <f>'4 Results'!$E$4*C177</f>
        <v>-18.044230215375187</v>
      </c>
      <c r="K177" s="14">
        <f>'4 Results'!$E$5*D177</f>
        <v>83.867296575175658</v>
      </c>
      <c r="L177" s="14">
        <f>'4 Results'!$E$6*E177</f>
        <v>366.88203230385324</v>
      </c>
      <c r="M177" s="14">
        <f>('4 Results'!$E$6-'4 Results'!$E$25)*E177</f>
        <v>235.03374593684296</v>
      </c>
      <c r="N177" s="14"/>
      <c r="O177" s="10">
        <f t="shared" si="62"/>
        <v>220.73469387755071</v>
      </c>
      <c r="P177" s="10">
        <f t="shared" si="63"/>
        <v>18625.750566893425</v>
      </c>
      <c r="Q177" s="10">
        <f t="shared" si="64"/>
        <v>54277.905328798159</v>
      </c>
      <c r="R177" s="10">
        <f t="shared" si="65"/>
        <v>-2027.6462585034001</v>
      </c>
      <c r="S177" s="10">
        <f t="shared" si="66"/>
        <v>-3461.360544217684</v>
      </c>
      <c r="T177" s="10">
        <f t="shared" si="67"/>
        <v>31795.702947845799</v>
      </c>
      <c r="U177" s="10">
        <f t="shared" si="68"/>
        <v>-8566.204081632648</v>
      </c>
      <c r="V177" s="10">
        <f t="shared" si="69"/>
        <v>78688.27210884355</v>
      </c>
      <c r="W177" s="10">
        <f t="shared" si="70"/>
        <v>134327.41496598639</v>
      </c>
      <c r="X177" s="11">
        <f t="shared" si="71"/>
        <v>332434.61224489805</v>
      </c>
      <c r="Z177" s="42">
        <v>641.71572918000004</v>
      </c>
      <c r="AA177" s="2">
        <v>5.2830624132192011E-4</v>
      </c>
      <c r="AB177" s="2">
        <v>8.1965047491966963E-3</v>
      </c>
      <c r="AC177" s="10">
        <f t="shared" si="59"/>
        <v>2.0742574302830215</v>
      </c>
      <c r="AD177" s="10">
        <f t="shared" si="60"/>
        <v>8.9820835548822884E-6</v>
      </c>
      <c r="AE177" s="11">
        <f t="shared" si="61"/>
        <v>4.330264616025374E-6</v>
      </c>
    </row>
    <row r="178" spans="1:31" x14ac:dyDescent="0.2">
      <c r="A178" s="2">
        <v>169</v>
      </c>
      <c r="B178" s="2">
        <v>688</v>
      </c>
      <c r="C178" s="10">
        <f>'3 Data'!B178</f>
        <v>-37.428571428571431</v>
      </c>
      <c r="D178" s="2">
        <f>'3 Data'!J178</f>
        <v>255.33333333333331</v>
      </c>
      <c r="E178" s="2">
        <f>'3 Data'!F178</f>
        <v>418.66666666666669</v>
      </c>
      <c r="F178" s="2">
        <f>'3 Data'!O178</f>
        <v>526</v>
      </c>
      <c r="G178" s="14">
        <f>'4 Results'!$E$4*C178+'4 Results'!$E$5*D178+'4 Results'!$E$6*E178</f>
        <v>770.75008529219804</v>
      </c>
      <c r="H178" s="14">
        <f t="shared" si="72"/>
        <v>-244.75008529219804</v>
      </c>
      <c r="I178" s="14">
        <f t="shared" si="57"/>
        <v>59902.604250538214</v>
      </c>
      <c r="J178" s="14">
        <f>'4 Results'!$E$4*C178</f>
        <v>-45.457579965656755</v>
      </c>
      <c r="K178" s="14">
        <f>'4 Results'!$E$5*D178</f>
        <v>156.90734272019952</v>
      </c>
      <c r="L178" s="14">
        <f>'4 Results'!$E$6*E178</f>
        <v>659.30032253765523</v>
      </c>
      <c r="M178" s="14">
        <f>('4 Results'!$E$6-'4 Results'!$E$25)*E178</f>
        <v>422.36416847761348</v>
      </c>
      <c r="N178" s="14"/>
      <c r="O178" s="10">
        <f t="shared" si="62"/>
        <v>1400.8979591836737</v>
      </c>
      <c r="P178" s="10">
        <f t="shared" si="63"/>
        <v>65195.111111111102</v>
      </c>
      <c r="Q178" s="10">
        <f t="shared" si="64"/>
        <v>175281.77777777778</v>
      </c>
      <c r="R178" s="10">
        <f t="shared" si="65"/>
        <v>-9556.7619047619046</v>
      </c>
      <c r="S178" s="10">
        <f t="shared" si="66"/>
        <v>-15670.09523809524</v>
      </c>
      <c r="T178" s="10">
        <f t="shared" si="67"/>
        <v>106899.55555555555</v>
      </c>
      <c r="U178" s="10">
        <f t="shared" si="68"/>
        <v>-19687.428571428572</v>
      </c>
      <c r="V178" s="10">
        <f t="shared" si="69"/>
        <v>134305.33333333331</v>
      </c>
      <c r="W178" s="10">
        <f t="shared" si="70"/>
        <v>220218.66666666669</v>
      </c>
      <c r="X178" s="11">
        <f t="shared" si="71"/>
        <v>276676</v>
      </c>
      <c r="Z178" s="42">
        <v>642.71372723000002</v>
      </c>
      <c r="AA178" s="2">
        <v>5.1915606303397171E-4</v>
      </c>
      <c r="AB178" s="2">
        <v>8.0421200596924158E-3</v>
      </c>
      <c r="AC178" s="10">
        <f t="shared" si="59"/>
        <v>3.5595336266548254</v>
      </c>
      <c r="AD178" s="10">
        <f t="shared" si="60"/>
        <v>1.4861463621015453E-5</v>
      </c>
      <c r="AE178" s="11">
        <f t="shared" si="61"/>
        <v>4.175115388636444E-6</v>
      </c>
    </row>
    <row r="179" spans="1:31" x14ac:dyDescent="0.2">
      <c r="A179" s="2">
        <v>170</v>
      </c>
      <c r="B179" s="2">
        <v>689</v>
      </c>
      <c r="C179" s="10">
        <f>'3 Data'!B179</f>
        <v>-9.4285714285714306</v>
      </c>
      <c r="D179" s="2">
        <f>'3 Data'!J179</f>
        <v>127.83333333333334</v>
      </c>
      <c r="E179" s="2">
        <f>'3 Data'!F179</f>
        <v>154.5</v>
      </c>
      <c r="F179" s="2">
        <f>'3 Data'!O179</f>
        <v>433.85714285714289</v>
      </c>
      <c r="G179" s="14">
        <f>'4 Results'!$E$4*C179+'4 Results'!$E$5*D179+'4 Results'!$E$6*E179</f>
        <v>310.40566135777976</v>
      </c>
      <c r="H179" s="14">
        <f t="shared" si="72"/>
        <v>123.45148149936313</v>
      </c>
      <c r="I179" s="14">
        <f t="shared" si="57"/>
        <v>15240.268284387595</v>
      </c>
      <c r="J179" s="14">
        <f>'4 Results'!$E$4*C179</f>
        <v>-11.45114609821888</v>
      </c>
      <c r="K179" s="14">
        <f>'4 Results'!$E$5*D179</f>
        <v>78.55609129660121</v>
      </c>
      <c r="L179" s="14">
        <f>'4 Results'!$E$6*E179</f>
        <v>243.30071615939744</v>
      </c>
      <c r="M179" s="14">
        <f>('4 Results'!$E$6-'4 Results'!$E$25)*E179</f>
        <v>155.86448414759062</v>
      </c>
      <c r="N179" s="14"/>
      <c r="O179" s="10">
        <f t="shared" si="62"/>
        <v>88.897959183673507</v>
      </c>
      <c r="P179" s="10">
        <f t="shared" si="63"/>
        <v>16341.361111111113</v>
      </c>
      <c r="Q179" s="10">
        <f t="shared" si="64"/>
        <v>23870.25</v>
      </c>
      <c r="R179" s="10">
        <f t="shared" si="65"/>
        <v>-1205.2857142857147</v>
      </c>
      <c r="S179" s="10">
        <f t="shared" si="66"/>
        <v>-1456.714285714286</v>
      </c>
      <c r="T179" s="10">
        <f t="shared" si="67"/>
        <v>19750.25</v>
      </c>
      <c r="U179" s="10">
        <f t="shared" si="68"/>
        <v>-4090.653061224491</v>
      </c>
      <c r="V179" s="10">
        <f t="shared" si="69"/>
        <v>55461.404761904771</v>
      </c>
      <c r="W179" s="10">
        <f t="shared" si="70"/>
        <v>67030.92857142858</v>
      </c>
      <c r="X179" s="11">
        <f t="shared" si="71"/>
        <v>188232.02040816328</v>
      </c>
      <c r="Z179" s="42">
        <v>643.71172528</v>
      </c>
      <c r="AA179" s="2">
        <v>5.1137599122546141E-4</v>
      </c>
      <c r="AB179" s="2">
        <v>7.4845168663352155E-3</v>
      </c>
      <c r="AC179" s="10">
        <f t="shared" si="59"/>
        <v>1.4038689831812974</v>
      </c>
      <c r="AD179" s="10">
        <f t="shared" si="60"/>
        <v>5.3731712787734112E-6</v>
      </c>
      <c r="AE179" s="11">
        <f t="shared" si="61"/>
        <v>3.8274022313658548E-6</v>
      </c>
    </row>
    <row r="180" spans="1:31" x14ac:dyDescent="0.2">
      <c r="A180" s="2">
        <v>171</v>
      </c>
      <c r="B180" s="2">
        <v>690</v>
      </c>
      <c r="C180" s="10">
        <f>'3 Data'!B180</f>
        <v>-3.142857142857153</v>
      </c>
      <c r="D180" s="2">
        <f>'3 Data'!J180</f>
        <v>183.95238095238096</v>
      </c>
      <c r="E180" s="2">
        <f>'3 Data'!F180</f>
        <v>228.78571428571428</v>
      </c>
      <c r="F180" s="2">
        <f>'3 Data'!O180</f>
        <v>429.28571428571422</v>
      </c>
      <c r="G180" s="14">
        <f>'4 Results'!$E$4*C180+'4 Results'!$E$5*D180+'4 Results'!$E$6*E180</f>
        <v>469.50832834463836</v>
      </c>
      <c r="H180" s="14">
        <f t="shared" si="72"/>
        <v>-40.222614058924137</v>
      </c>
      <c r="I180" s="14">
        <f t="shared" si="57"/>
        <v>1617.8586817331616</v>
      </c>
      <c r="J180" s="14">
        <f>'4 Results'!$E$4*C180</f>
        <v>-3.8170486994063046</v>
      </c>
      <c r="K180" s="14">
        <f>'4 Results'!$E$5*D180</f>
        <v>113.04234705858465</v>
      </c>
      <c r="L180" s="14">
        <f>'4 Results'!$E$6*E180</f>
        <v>360.28302998546002</v>
      </c>
      <c r="M180" s="14">
        <f>('4 Results'!$E$6-'4 Results'!$E$25)*E180</f>
        <v>230.80626108401884</v>
      </c>
      <c r="N180" s="14"/>
      <c r="O180" s="10">
        <f t="shared" si="62"/>
        <v>9.8775510204082266</v>
      </c>
      <c r="P180" s="10">
        <f t="shared" si="63"/>
        <v>33838.478458049889</v>
      </c>
      <c r="Q180" s="10">
        <f t="shared" si="64"/>
        <v>52342.90306122449</v>
      </c>
      <c r="R180" s="10">
        <f t="shared" si="65"/>
        <v>-578.13605442177061</v>
      </c>
      <c r="S180" s="10">
        <f t="shared" si="66"/>
        <v>-719.04081632653288</v>
      </c>
      <c r="T180" s="10">
        <f t="shared" si="67"/>
        <v>42085.676870748299</v>
      </c>
      <c r="U180" s="10">
        <f t="shared" si="68"/>
        <v>-1349.1836734693918</v>
      </c>
      <c r="V180" s="10">
        <f t="shared" si="69"/>
        <v>78968.129251700666</v>
      </c>
      <c r="W180" s="10">
        <f t="shared" si="70"/>
        <v>98214.438775510192</v>
      </c>
      <c r="X180" s="11">
        <f t="shared" si="71"/>
        <v>184286.22448979586</v>
      </c>
      <c r="Z180" s="42">
        <v>644.70972332999997</v>
      </c>
      <c r="AA180" s="2">
        <v>5.0441608574755092E-4</v>
      </c>
      <c r="AB180" s="2">
        <v>7.284152249949191E-3</v>
      </c>
      <c r="AC180" s="10">
        <f t="shared" si="59"/>
        <v>1.9404407604186735</v>
      </c>
      <c r="AD180" s="10">
        <f t="shared" si="60"/>
        <v>7.1296519789950771E-6</v>
      </c>
      <c r="AE180" s="11">
        <f t="shared" si="61"/>
        <v>3.6742435659085871E-6</v>
      </c>
    </row>
    <row r="181" spans="1:31" x14ac:dyDescent="0.2">
      <c r="A181" s="2">
        <v>172</v>
      </c>
      <c r="B181" s="2">
        <v>691</v>
      </c>
      <c r="C181" s="10">
        <f>'3 Data'!B181</f>
        <v>145.71428571428572</v>
      </c>
      <c r="D181" s="2">
        <f>'3 Data'!J181</f>
        <v>-7.309523809523796</v>
      </c>
      <c r="E181" s="2">
        <f>'3 Data'!F181</f>
        <v>118.52380952380952</v>
      </c>
      <c r="F181" s="2">
        <f>'3 Data'!O181</f>
        <v>380.28571428571428</v>
      </c>
      <c r="G181" s="14">
        <f>'4 Results'!$E$4*C181+'4 Results'!$E$5*D181+'4 Results'!$E$6*E181</f>
        <v>359.12719357773852</v>
      </c>
      <c r="H181" s="14">
        <f t="shared" si="72"/>
        <v>21.158520707975754</v>
      </c>
      <c r="I181" s="14">
        <f t="shared" si="57"/>
        <v>447.68299854983877</v>
      </c>
      <c r="J181" s="14">
        <f>'4 Results'!$E$4*C181</f>
        <v>176.97225788156447</v>
      </c>
      <c r="K181" s="14">
        <f>'4 Results'!$E$5*D181</f>
        <v>-4.4918457865629593</v>
      </c>
      <c r="L181" s="14">
        <f>'4 Results'!$E$6*E181</f>
        <v>186.646781482737</v>
      </c>
      <c r="M181" s="14">
        <f>('4 Results'!$E$6-'4 Results'!$E$25)*E181</f>
        <v>119.57056589408323</v>
      </c>
      <c r="N181" s="14"/>
      <c r="O181" s="10">
        <f t="shared" si="62"/>
        <v>21232.653061224493</v>
      </c>
      <c r="P181" s="10">
        <f t="shared" si="63"/>
        <v>53.429138321995268</v>
      </c>
      <c r="Q181" s="10">
        <f t="shared" si="64"/>
        <v>14047.89342403628</v>
      </c>
      <c r="R181" s="10">
        <f t="shared" si="65"/>
        <v>-1065.1020408163247</v>
      </c>
      <c r="S181" s="10">
        <f t="shared" si="66"/>
        <v>17270.612244897959</v>
      </c>
      <c r="T181" s="10">
        <f t="shared" si="67"/>
        <v>-866.3526077097489</v>
      </c>
      <c r="U181" s="10">
        <f t="shared" si="68"/>
        <v>55413.0612244898</v>
      </c>
      <c r="V181" s="10">
        <f t="shared" si="69"/>
        <v>-2779.7074829931921</v>
      </c>
      <c r="W181" s="10">
        <f t="shared" si="70"/>
        <v>45072.911564625851</v>
      </c>
      <c r="X181" s="11">
        <f t="shared" si="71"/>
        <v>144617.22448979592</v>
      </c>
      <c r="Z181" s="42">
        <v>645.70772137999995</v>
      </c>
      <c r="AA181" s="2">
        <v>4.9696527522943141E-4</v>
      </c>
      <c r="AB181" s="2">
        <v>7.3156527729051537E-3</v>
      </c>
      <c r="AC181" s="10">
        <f t="shared" si="59"/>
        <v>2.0682746845887472</v>
      </c>
      <c r="AD181" s="10">
        <f t="shared" si="60"/>
        <v>7.5194719645819965E-6</v>
      </c>
      <c r="AE181" s="11">
        <f t="shared" si="61"/>
        <v>3.6356253937697629E-6</v>
      </c>
    </row>
    <row r="182" spans="1:31" x14ac:dyDescent="0.2">
      <c r="A182" s="2">
        <v>173</v>
      </c>
      <c r="B182" s="2">
        <v>692</v>
      </c>
      <c r="C182" s="10">
        <f>'3 Data'!B182</f>
        <v>-39.000000000000014</v>
      </c>
      <c r="D182" s="2">
        <f>'3 Data'!J182</f>
        <v>0.6190476190476204</v>
      </c>
      <c r="E182" s="2">
        <f>'3 Data'!F182</f>
        <v>318.28571428571428</v>
      </c>
      <c r="F182" s="2">
        <f>'3 Data'!O182</f>
        <v>398.57142857142861</v>
      </c>
      <c r="G182" s="14">
        <f>'4 Results'!$E$4*C182+'4 Results'!$E$5*D182+'4 Results'!$E$6*E182</f>
        <v>454.23853413869813</v>
      </c>
      <c r="H182" s="14">
        <f t="shared" si="72"/>
        <v>-55.667105567269516</v>
      </c>
      <c r="I182" s="14">
        <f t="shared" si="57"/>
        <v>3098.8266422375286</v>
      </c>
      <c r="J182" s="14">
        <f>'4 Results'!$E$4*C182</f>
        <v>-47.366104315359919</v>
      </c>
      <c r="K182" s="14">
        <f>'4 Results'!$E$5*D182</f>
        <v>0.38041690700533354</v>
      </c>
      <c r="L182" s="14">
        <f>'4 Results'!$E$6*E182</f>
        <v>501.22422154705271</v>
      </c>
      <c r="M182" s="14">
        <f>('4 Results'!$E$6-'4 Results'!$E$25)*E182</f>
        <v>321.09669041223481</v>
      </c>
      <c r="N182" s="14"/>
      <c r="O182" s="10">
        <f t="shared" si="62"/>
        <v>1521.0000000000011</v>
      </c>
      <c r="P182" s="10">
        <f t="shared" si="63"/>
        <v>0.38321995464852776</v>
      </c>
      <c r="Q182" s="10">
        <f t="shared" si="64"/>
        <v>101305.79591836734</v>
      </c>
      <c r="R182" s="10">
        <f t="shared" si="65"/>
        <v>-24.142857142857203</v>
      </c>
      <c r="S182" s="10">
        <f t="shared" si="66"/>
        <v>-12413.142857142861</v>
      </c>
      <c r="T182" s="10">
        <f t="shared" si="67"/>
        <v>197.0340136054426</v>
      </c>
      <c r="U182" s="10">
        <f t="shared" si="68"/>
        <v>-15544.285714285721</v>
      </c>
      <c r="V182" s="10">
        <f t="shared" si="69"/>
        <v>246.73469387755159</v>
      </c>
      <c r="W182" s="10">
        <f t="shared" si="70"/>
        <v>126859.5918367347</v>
      </c>
      <c r="X182" s="11">
        <f t="shared" si="71"/>
        <v>158859.18367346941</v>
      </c>
      <c r="Z182" s="42">
        <v>646.70571943000004</v>
      </c>
      <c r="AA182" s="2">
        <v>4.8929642134878525E-4</v>
      </c>
      <c r="AB182" s="2">
        <v>7.1523427577202536E-3</v>
      </c>
      <c r="AC182" s="10">
        <f t="shared" si="59"/>
        <v>0.71863095503582164</v>
      </c>
      <c r="AD182" s="10">
        <f t="shared" si="60"/>
        <v>2.514932183968925E-6</v>
      </c>
      <c r="AE182" s="11">
        <f t="shared" si="61"/>
        <v>3.499615715612422E-6</v>
      </c>
    </row>
    <row r="183" spans="1:31" x14ac:dyDescent="0.2">
      <c r="A183" s="2">
        <v>174</v>
      </c>
      <c r="B183" s="2">
        <v>693</v>
      </c>
      <c r="C183" s="10">
        <f>'3 Data'!B183</f>
        <v>96.000000000000014</v>
      </c>
      <c r="D183" s="2">
        <f>'3 Data'!J183</f>
        <v>13.61904761904762</v>
      </c>
      <c r="E183" s="2">
        <f>'3 Data'!F183</f>
        <v>100.45238095238095</v>
      </c>
      <c r="F183" s="2">
        <f>'3 Data'!O183</f>
        <v>307.14285714285711</v>
      </c>
      <c r="G183" s="14">
        <f>'4 Results'!$E$4*C183+'4 Results'!$E$5*D183+'4 Results'!$E$6*E183</f>
        <v>283.15124348428469</v>
      </c>
      <c r="H183" s="14">
        <f t="shared" si="72"/>
        <v>23.991613658572419</v>
      </c>
      <c r="I183" s="14">
        <f t="shared" si="57"/>
        <v>575.59752594219867</v>
      </c>
      <c r="J183" s="14">
        <f>'4 Results'!$E$4*C183</f>
        <v>116.59348754550132</v>
      </c>
      <c r="K183" s="14">
        <f>'4 Results'!$E$5*D183</f>
        <v>8.36917195411732</v>
      </c>
      <c r="L183" s="14">
        <f>'4 Results'!$E$6*E183</f>
        <v>158.18858398466602</v>
      </c>
      <c r="M183" s="14">
        <f>('4 Results'!$E$6-'4 Results'!$E$25)*E183</f>
        <v>101.33953746627907</v>
      </c>
      <c r="N183" s="14"/>
      <c r="O183" s="10">
        <f t="shared" si="62"/>
        <v>9216.0000000000036</v>
      </c>
      <c r="P183" s="10">
        <f t="shared" si="63"/>
        <v>185.47845804988665</v>
      </c>
      <c r="Q183" s="10">
        <f t="shared" si="64"/>
        <v>10090.680839002267</v>
      </c>
      <c r="R183" s="10">
        <f t="shared" si="65"/>
        <v>1307.4285714285718</v>
      </c>
      <c r="S183" s="10">
        <f t="shared" si="66"/>
        <v>9643.4285714285725</v>
      </c>
      <c r="T183" s="10">
        <f t="shared" si="67"/>
        <v>1368.0657596371882</v>
      </c>
      <c r="U183" s="10">
        <f t="shared" si="68"/>
        <v>29485.714285714286</v>
      </c>
      <c r="V183" s="10">
        <f t="shared" si="69"/>
        <v>4182.9931972789118</v>
      </c>
      <c r="W183" s="10">
        <f t="shared" si="70"/>
        <v>30853.231292517001</v>
      </c>
      <c r="X183" s="11">
        <f t="shared" si="71"/>
        <v>94336.73469387753</v>
      </c>
      <c r="Z183" s="42">
        <v>647.70371748000002</v>
      </c>
      <c r="AA183" s="2">
        <v>4.8244079365948047E-4</v>
      </c>
      <c r="AB183" s="2">
        <v>6.6874082887582106E-3</v>
      </c>
      <c r="AC183" s="10">
        <f t="shared" si="59"/>
        <v>2.2404804058530887</v>
      </c>
      <c r="AD183" s="10">
        <f t="shared" si="60"/>
        <v>7.2284139027768875E-6</v>
      </c>
      <c r="AE183" s="11">
        <f t="shared" si="61"/>
        <v>3.2262785623534993E-6</v>
      </c>
    </row>
    <row r="184" spans="1:31" x14ac:dyDescent="0.2">
      <c r="A184" s="2">
        <v>175</v>
      </c>
      <c r="B184" s="2">
        <v>694</v>
      </c>
      <c r="C184" s="10">
        <f>'3 Data'!B184</f>
        <v>5.7142857142857224</v>
      </c>
      <c r="D184" s="2">
        <f>'3 Data'!J184</f>
        <v>82.309523809523796</v>
      </c>
      <c r="E184" s="2">
        <f>'3 Data'!F184</f>
        <v>74.642857142857139</v>
      </c>
      <c r="F184" s="2">
        <f>'3 Data'!O184</f>
        <v>272.28571428571433</v>
      </c>
      <c r="G184" s="14">
        <f>'4 Results'!$E$4*C184+'4 Results'!$E$5*D184+'4 Results'!$E$6*E184</f>
        <v>175.0656345529643</v>
      </c>
      <c r="H184" s="14">
        <f t="shared" si="72"/>
        <v>97.220079732750037</v>
      </c>
      <c r="I184" s="14">
        <f t="shared" si="57"/>
        <v>9451.7439032422753</v>
      </c>
      <c r="J184" s="14">
        <f>'4 Results'!$E$4*C184</f>
        <v>6.9400885443750875</v>
      </c>
      <c r="K184" s="14">
        <f>'4 Results'!$E$5*D184</f>
        <v>50.580817212209041</v>
      </c>
      <c r="L184" s="14">
        <f>'4 Results'!$E$6*E184</f>
        <v>117.54472879638017</v>
      </c>
      <c r="M184" s="14">
        <f>('4 Results'!$E$6-'4 Results'!$E$25)*E184</f>
        <v>75.302073940930285</v>
      </c>
      <c r="N184" s="14"/>
      <c r="O184" s="10">
        <f t="shared" si="62"/>
        <v>32.653061224489889</v>
      </c>
      <c r="P184" s="10">
        <f t="shared" si="63"/>
        <v>6774.8577097505649</v>
      </c>
      <c r="Q184" s="10">
        <f t="shared" si="64"/>
        <v>5571.5561224489793</v>
      </c>
      <c r="R184" s="10">
        <f t="shared" si="65"/>
        <v>470.34013605442237</v>
      </c>
      <c r="S184" s="10">
        <f t="shared" si="66"/>
        <v>426.53061224489852</v>
      </c>
      <c r="T184" s="10">
        <f t="shared" si="67"/>
        <v>6143.818027210883</v>
      </c>
      <c r="U184" s="10">
        <f t="shared" si="68"/>
        <v>1555.9183673469413</v>
      </c>
      <c r="V184" s="10">
        <f t="shared" si="69"/>
        <v>22411.707482993199</v>
      </c>
      <c r="W184" s="10">
        <f t="shared" si="70"/>
        <v>20324.18367346939</v>
      </c>
      <c r="X184" s="11">
        <f t="shared" si="71"/>
        <v>74139.510204081656</v>
      </c>
      <c r="Z184" s="42">
        <v>648.70171553</v>
      </c>
      <c r="AA184" s="2">
        <v>4.7682586959989519E-4</v>
      </c>
      <c r="AB184" s="2">
        <v>6.5628606085689186E-3</v>
      </c>
      <c r="AC184" s="10">
        <f t="shared" si="59"/>
        <v>0.80846880241309571</v>
      </c>
      <c r="AD184" s="10">
        <f t="shared" si="60"/>
        <v>2.5299751500771784E-6</v>
      </c>
      <c r="AE184" s="11">
        <f t="shared" si="61"/>
        <v>3.129341716743772E-6</v>
      </c>
    </row>
    <row r="185" spans="1:31" x14ac:dyDescent="0.2">
      <c r="A185" s="2">
        <v>176</v>
      </c>
      <c r="B185" s="2">
        <v>695</v>
      </c>
      <c r="C185" s="10">
        <f>'3 Data'!B185</f>
        <v>11.142857142857139</v>
      </c>
      <c r="D185" s="2">
        <f>'3 Data'!J185</f>
        <v>-99.857142857142861</v>
      </c>
      <c r="E185" s="2">
        <f>'3 Data'!F185</f>
        <v>75.809523809523824</v>
      </c>
      <c r="F185" s="2">
        <f>'3 Data'!O185</f>
        <v>531.14285714285711</v>
      </c>
      <c r="G185" s="14">
        <f>'4 Results'!$E$4*C185+'4 Results'!$E$5*D185+'4 Results'!$E$6*E185</f>
        <v>71.550950310422252</v>
      </c>
      <c r="H185" s="14">
        <f t="shared" si="72"/>
        <v>459.59190683243486</v>
      </c>
      <c r="I185" s="14">
        <f t="shared" si="57"/>
        <v>211224.72082587349</v>
      </c>
      <c r="J185" s="14">
        <f>'4 Results'!$E$4*C185</f>
        <v>13.533172661531395</v>
      </c>
      <c r="K185" s="14">
        <f>'4 Results'!$E$5*D185</f>
        <v>-61.364173383860212</v>
      </c>
      <c r="L185" s="14">
        <f>'4 Results'!$E$6*E185</f>
        <v>119.38195103275106</v>
      </c>
      <c r="M185" s="14">
        <f>('4 Results'!$E$6-'4 Results'!$E$25)*E185</f>
        <v>76.479044155637027</v>
      </c>
      <c r="N185" s="14"/>
      <c r="O185" s="10">
        <f t="shared" si="62"/>
        <v>124.16326530612236</v>
      </c>
      <c r="P185" s="10">
        <f t="shared" si="63"/>
        <v>9971.448979591838</v>
      </c>
      <c r="Q185" s="10">
        <f t="shared" si="64"/>
        <v>5747.0839002267594</v>
      </c>
      <c r="R185" s="10">
        <f t="shared" si="65"/>
        <v>-1112.69387755102</v>
      </c>
      <c r="S185" s="10">
        <f t="shared" si="66"/>
        <v>844.73469387755085</v>
      </c>
      <c r="T185" s="10">
        <f t="shared" si="67"/>
        <v>-7570.1224489795941</v>
      </c>
      <c r="U185" s="10">
        <f t="shared" si="68"/>
        <v>5918.4489795918344</v>
      </c>
      <c r="V185" s="10">
        <f t="shared" si="69"/>
        <v>-53038.408163265303</v>
      </c>
      <c r="W185" s="10">
        <f t="shared" si="70"/>
        <v>40265.687074829941</v>
      </c>
      <c r="X185" s="11">
        <f t="shared" si="71"/>
        <v>282112.73469387752</v>
      </c>
      <c r="Z185" s="42">
        <v>649.69971357999998</v>
      </c>
      <c r="AA185" s="2">
        <v>4.7039069135984595E-4</v>
      </c>
      <c r="AB185" s="2">
        <v>6.3727423949498166E-3</v>
      </c>
      <c r="AC185" s="10">
        <f t="shared" si="59"/>
        <v>1.7407357293112873</v>
      </c>
      <c r="AD185" s="10">
        <f t="shared" si="60"/>
        <v>5.2181664198586023E-6</v>
      </c>
      <c r="AE185" s="11">
        <f t="shared" si="61"/>
        <v>2.9976787010186447E-6</v>
      </c>
    </row>
    <row r="186" spans="1:31" x14ac:dyDescent="0.2">
      <c r="A186" s="2">
        <v>177</v>
      </c>
      <c r="B186" s="2">
        <v>696</v>
      </c>
      <c r="C186" s="10">
        <f>'3 Data'!B186</f>
        <v>-77.714285714285708</v>
      </c>
      <c r="D186" s="2">
        <f>'3 Data'!J186</f>
        <v>54.404761904761912</v>
      </c>
      <c r="E186" s="2">
        <f>'3 Data'!F186</f>
        <v>81.904761904761912</v>
      </c>
      <c r="F186" s="2">
        <f>'3 Data'!O186</f>
        <v>388.28571428571433</v>
      </c>
      <c r="G186" s="14">
        <f>'4 Results'!$E$4*C186+'4 Results'!$E$5*D186+'4 Results'!$E$6*E186</f>
        <v>68.028089213972521</v>
      </c>
      <c r="H186" s="14">
        <f t="shared" si="72"/>
        <v>320.25762507174181</v>
      </c>
      <c r="I186" s="14">
        <f t="shared" si="57"/>
        <v>102564.94641659236</v>
      </c>
      <c r="J186" s="14">
        <f>'4 Results'!$E$4*C186</f>
        <v>-94.385204203501047</v>
      </c>
      <c r="K186" s="14">
        <f>'4 Results'!$E$5*D186</f>
        <v>33.432793557968672</v>
      </c>
      <c r="L186" s="14">
        <f>'4 Results'!$E$6*E186</f>
        <v>128.9804998595049</v>
      </c>
      <c r="M186" s="14">
        <f>('4 Results'!$E$6-'4 Results'!$E$25)*E186</f>
        <v>82.628113032472157</v>
      </c>
      <c r="N186" s="14"/>
      <c r="O186" s="10">
        <f t="shared" si="62"/>
        <v>6039.5102040816319</v>
      </c>
      <c r="P186" s="10">
        <f t="shared" si="63"/>
        <v>2959.8781179138332</v>
      </c>
      <c r="Q186" s="10">
        <f t="shared" si="64"/>
        <v>6708.3900226757378</v>
      </c>
      <c r="R186" s="10">
        <f t="shared" si="65"/>
        <v>-4228.0272108843537</v>
      </c>
      <c r="S186" s="10">
        <f t="shared" si="66"/>
        <v>-6365.1700680272106</v>
      </c>
      <c r="T186" s="10">
        <f t="shared" si="67"/>
        <v>4456.0090702947855</v>
      </c>
      <c r="U186" s="10">
        <f t="shared" si="68"/>
        <v>-30175.34693877551</v>
      </c>
      <c r="V186" s="10">
        <f t="shared" si="69"/>
        <v>21124.5918367347</v>
      </c>
      <c r="W186" s="10">
        <f t="shared" si="70"/>
        <v>31802.448979591845</v>
      </c>
      <c r="X186" s="11">
        <f t="shared" si="71"/>
        <v>150765.7959183674</v>
      </c>
      <c r="Z186" s="42">
        <v>650.69771162999996</v>
      </c>
      <c r="AA186" s="2">
        <v>4.6211110522445151E-4</v>
      </c>
      <c r="AB186" s="2">
        <v>6.3824612566779869E-3</v>
      </c>
      <c r="AC186" s="10">
        <f t="shared" si="59"/>
        <v>1.322768739163658</v>
      </c>
      <c r="AD186" s="10">
        <f t="shared" si="60"/>
        <v>3.9013823540216669E-6</v>
      </c>
      <c r="AE186" s="11">
        <f t="shared" si="61"/>
        <v>2.9494062253757062E-6</v>
      </c>
    </row>
    <row r="187" spans="1:31" x14ac:dyDescent="0.2">
      <c r="A187" s="2">
        <v>178</v>
      </c>
      <c r="B187" s="2">
        <v>697</v>
      </c>
      <c r="C187" s="10">
        <f>'3 Data'!B187</f>
        <v>32</v>
      </c>
      <c r="D187" s="2">
        <f>'3 Data'!J187</f>
        <v>-35.761904761904759</v>
      </c>
      <c r="E187" s="2">
        <f>'3 Data'!F187</f>
        <v>16.904761904761926</v>
      </c>
      <c r="F187" s="2">
        <f>'3 Data'!O187</f>
        <v>302.14285714285711</v>
      </c>
      <c r="G187" s="14">
        <f>'4 Results'!$E$4*C187+'4 Results'!$E$5*D187+'4 Results'!$E$6*E187</f>
        <v>43.509079020892536</v>
      </c>
      <c r="H187" s="14">
        <f t="shared" si="72"/>
        <v>258.63377812196455</v>
      </c>
      <c r="I187" s="14">
        <f t="shared" si="57"/>
        <v>66891.431185641588</v>
      </c>
      <c r="J187" s="14">
        <f>'4 Results'!$E$4*C187</f>
        <v>38.864495848500432</v>
      </c>
      <c r="K187" s="14">
        <f>'4 Results'!$E$5*D187</f>
        <v>-21.976392089308067</v>
      </c>
      <c r="L187" s="14">
        <f>'4 Results'!$E$6*E187</f>
        <v>26.62097526170017</v>
      </c>
      <c r="M187" s="14">
        <f>('4 Results'!$E$6-'4 Results'!$E$25)*E187</f>
        <v>17.05405821309747</v>
      </c>
      <c r="N187" s="14"/>
      <c r="O187" s="10">
        <f t="shared" si="62"/>
        <v>1024</v>
      </c>
      <c r="P187" s="10">
        <f t="shared" si="63"/>
        <v>1278.9138321995463</v>
      </c>
      <c r="Q187" s="10">
        <f t="shared" si="64"/>
        <v>285.77097505669008</v>
      </c>
      <c r="R187" s="10">
        <f t="shared" si="65"/>
        <v>-1144.3809523809523</v>
      </c>
      <c r="S187" s="10">
        <f t="shared" si="66"/>
        <v>540.95238095238165</v>
      </c>
      <c r="T187" s="10">
        <f t="shared" si="67"/>
        <v>-604.54648526077176</v>
      </c>
      <c r="U187" s="10">
        <f t="shared" si="68"/>
        <v>9668.5714285714275</v>
      </c>
      <c r="V187" s="10">
        <f t="shared" si="69"/>
        <v>-10805.204081632652</v>
      </c>
      <c r="W187" s="10">
        <f t="shared" si="70"/>
        <v>5107.653061224496</v>
      </c>
      <c r="X187" s="11">
        <f t="shared" si="71"/>
        <v>91290.306122448965</v>
      </c>
      <c r="Z187" s="42">
        <v>651.69570968000005</v>
      </c>
      <c r="AA187" s="2">
        <v>4.5269166710324587E-4</v>
      </c>
      <c r="AB187" s="2">
        <v>6.1568995114752011E-3</v>
      </c>
      <c r="AC187" s="10">
        <f t="shared" si="59"/>
        <v>2.1804441333798716</v>
      </c>
      <c r="AD187" s="10">
        <f t="shared" si="60"/>
        <v>6.077283965187891E-6</v>
      </c>
      <c r="AE187" s="11">
        <f t="shared" si="61"/>
        <v>2.7871771040368689E-6</v>
      </c>
    </row>
    <row r="188" spans="1:31" x14ac:dyDescent="0.2">
      <c r="A188" s="2">
        <v>179</v>
      </c>
      <c r="B188" s="2">
        <v>698</v>
      </c>
      <c r="C188" s="10">
        <f>'3 Data'!B188</f>
        <v>147.42857142857142</v>
      </c>
      <c r="D188" s="2">
        <f>'3 Data'!J188</f>
        <v>-84.809523809523796</v>
      </c>
      <c r="E188" s="2">
        <f>'3 Data'!F188</f>
        <v>47.023809523809518</v>
      </c>
      <c r="F188" s="2">
        <f>'3 Data'!O188</f>
        <v>429.14285714285711</v>
      </c>
      <c r="G188" s="14">
        <f>'4 Results'!$E$4*C188+'4 Results'!$E$5*D188+'4 Results'!$E$6*E188</f>
        <v>200.98847261029817</v>
      </c>
      <c r="H188" s="14">
        <f t="shared" si="72"/>
        <v>228.15438453255894</v>
      </c>
      <c r="I188" s="14">
        <f t="shared" si="57"/>
        <v>52054.423181430771</v>
      </c>
      <c r="J188" s="14">
        <f>'4 Results'!$E$4*C188</f>
        <v>179.05428444487697</v>
      </c>
      <c r="K188" s="14">
        <f>'4 Results'!$E$5*D188</f>
        <v>-52.117116259730572</v>
      </c>
      <c r="L188" s="14">
        <f>'4 Results'!$E$6*E188</f>
        <v>74.051304425151784</v>
      </c>
      <c r="M188" s="14">
        <f>('4 Results'!$E$6-'4 Results'!$E$25)*E188</f>
        <v>47.439105592771071</v>
      </c>
      <c r="N188" s="14"/>
      <c r="O188" s="10">
        <f t="shared" si="62"/>
        <v>21735.183673469382</v>
      </c>
      <c r="P188" s="10">
        <f t="shared" si="63"/>
        <v>7192.6553287981833</v>
      </c>
      <c r="Q188" s="10">
        <f t="shared" si="64"/>
        <v>2211.2386621315186</v>
      </c>
      <c r="R188" s="10">
        <f t="shared" si="65"/>
        <v>-12503.346938775507</v>
      </c>
      <c r="S188" s="10">
        <f t="shared" si="66"/>
        <v>6932.6530612244887</v>
      </c>
      <c r="T188" s="10">
        <f t="shared" si="67"/>
        <v>-3988.0668934240352</v>
      </c>
      <c r="U188" s="10">
        <f t="shared" si="68"/>
        <v>63267.918367346931</v>
      </c>
      <c r="V188" s="10">
        <f t="shared" si="69"/>
        <v>-36395.401360544209</v>
      </c>
      <c r="W188" s="10">
        <f t="shared" si="70"/>
        <v>20179.931972789112</v>
      </c>
      <c r="X188" s="11">
        <f t="shared" si="71"/>
        <v>184163.59183673467</v>
      </c>
      <c r="Z188" s="42">
        <v>652.69370773000003</v>
      </c>
      <c r="AA188" s="2">
        <v>4.4472798907890939E-4</v>
      </c>
      <c r="AB188" s="2">
        <v>6.1473177591864379E-3</v>
      </c>
      <c r="AC188" s="10">
        <f t="shared" si="59"/>
        <v>1.9775929168608188</v>
      </c>
      <c r="AD188" s="10">
        <f t="shared" si="60"/>
        <v>5.4065101585192545E-6</v>
      </c>
      <c r="AE188" s="11">
        <f t="shared" si="61"/>
        <v>2.7338842652720519E-6</v>
      </c>
    </row>
    <row r="189" spans="1:31" x14ac:dyDescent="0.2">
      <c r="A189" s="2">
        <v>180</v>
      </c>
      <c r="B189" s="2">
        <v>699</v>
      </c>
      <c r="C189" s="10">
        <f>'3 Data'!B189</f>
        <v>99</v>
      </c>
      <c r="D189" s="2">
        <f>'3 Data'!J189</f>
        <v>153.83333333333331</v>
      </c>
      <c r="E189" s="2">
        <f>'3 Data'!F189</f>
        <v>105.5</v>
      </c>
      <c r="F189" s="2">
        <f>'3 Data'!O189</f>
        <v>387.28571428571428</v>
      </c>
      <c r="G189" s="14">
        <f>'4 Results'!$E$4*C189+'4 Results'!$E$5*D189+'4 Results'!$E$6*E189</f>
        <v>380.90801765394497</v>
      </c>
      <c r="H189" s="14">
        <f t="shared" si="72"/>
        <v>6.3776966317693109</v>
      </c>
      <c r="I189" s="14">
        <f t="shared" si="57"/>
        <v>40.675014326881616</v>
      </c>
      <c r="J189" s="14">
        <f>'4 Results'!$E$4*C189</f>
        <v>120.23703403129821</v>
      </c>
      <c r="K189" s="14">
        <f>'4 Results'!$E$5*D189</f>
        <v>94.533601390825169</v>
      </c>
      <c r="L189" s="14">
        <f>'4 Results'!$E$6*E189</f>
        <v>166.13738223182156</v>
      </c>
      <c r="M189" s="14">
        <f>('4 Results'!$E$6-'4 Results'!$E$25)*E189</f>
        <v>106.43173512990816</v>
      </c>
      <c r="N189" s="14"/>
      <c r="O189" s="10">
        <f t="shared" si="62"/>
        <v>9801</v>
      </c>
      <c r="P189" s="10">
        <f t="shared" si="63"/>
        <v>23664.694444444438</v>
      </c>
      <c r="Q189" s="10">
        <f t="shared" si="64"/>
        <v>11130.25</v>
      </c>
      <c r="R189" s="10">
        <f t="shared" si="65"/>
        <v>15229.499999999998</v>
      </c>
      <c r="S189" s="10">
        <f t="shared" si="66"/>
        <v>10444.5</v>
      </c>
      <c r="T189" s="10">
        <f t="shared" si="67"/>
        <v>16229.416666666664</v>
      </c>
      <c r="U189" s="10">
        <f t="shared" si="68"/>
        <v>38341.28571428571</v>
      </c>
      <c r="V189" s="10">
        <f t="shared" si="69"/>
        <v>59577.452380952374</v>
      </c>
      <c r="W189" s="10">
        <f t="shared" si="70"/>
        <v>40858.642857142855</v>
      </c>
      <c r="X189" s="11">
        <f t="shared" si="71"/>
        <v>149990.22448979592</v>
      </c>
      <c r="Z189" s="42">
        <v>653.69170578000001</v>
      </c>
      <c r="AA189" s="2">
        <v>4.4005349781378329E-4</v>
      </c>
      <c r="AB189" s="2">
        <v>5.7427661794860535E-3</v>
      </c>
      <c r="AC189" s="10">
        <f t="shared" si="59"/>
        <v>1.308187225905187</v>
      </c>
      <c r="AD189" s="10">
        <f t="shared" si="60"/>
        <v>3.3059517856305734E-6</v>
      </c>
      <c r="AE189" s="11">
        <f t="shared" si="61"/>
        <v>2.5271243444095346E-6</v>
      </c>
    </row>
    <row r="190" spans="1:31" x14ac:dyDescent="0.2">
      <c r="A190" s="2">
        <v>181</v>
      </c>
      <c r="B190" s="2">
        <v>700</v>
      </c>
      <c r="C190" s="10">
        <f>'3 Data'!B190</f>
        <v>-0.42857142857141639</v>
      </c>
      <c r="D190" s="2">
        <f>'3 Data'!J190</f>
        <v>-14.523809523809518</v>
      </c>
      <c r="E190" s="2">
        <f>'3 Data'!F190</f>
        <v>47.642857142857139</v>
      </c>
      <c r="F190" s="2">
        <f>'3 Data'!O190</f>
        <v>346</v>
      </c>
      <c r="G190" s="14">
        <f>'4 Results'!$E$4*C190+'4 Results'!$E$5*D190+'4 Results'!$E$6*E190</f>
        <v>65.58048450441575</v>
      </c>
      <c r="H190" s="14">
        <f t="shared" si="72"/>
        <v>280.41951549558428</v>
      </c>
      <c r="I190" s="14">
        <f t="shared" si="57"/>
        <v>78635.104670778237</v>
      </c>
      <c r="J190" s="14">
        <f>'4 Results'!$E$4*C190</f>
        <v>-0.52050664082811604</v>
      </c>
      <c r="K190" s="14">
        <f>'4 Results'!$E$5*D190</f>
        <v>-8.9251658951251098</v>
      </c>
      <c r="L190" s="14">
        <f>'4 Results'!$E$6*E190</f>
        <v>75.026157040368972</v>
      </c>
      <c r="M190" s="14">
        <f>('4 Results'!$E$6-'4 Results'!$E$25)*E190</f>
        <v>48.063620400574635</v>
      </c>
      <c r="N190" s="14"/>
      <c r="O190" s="10">
        <f t="shared" si="62"/>
        <v>0.18367346938774465</v>
      </c>
      <c r="P190" s="10">
        <f t="shared" si="63"/>
        <v>210.94104308390007</v>
      </c>
      <c r="Q190" s="10">
        <f t="shared" si="64"/>
        <v>2269.8418367346935</v>
      </c>
      <c r="R190" s="10">
        <f t="shared" si="65"/>
        <v>6.2244897959181884</v>
      </c>
      <c r="S190" s="10">
        <f t="shared" si="66"/>
        <v>-20.418367346938194</v>
      </c>
      <c r="T190" s="10">
        <f t="shared" si="67"/>
        <v>-691.95578231292484</v>
      </c>
      <c r="U190" s="10">
        <f t="shared" ref="U190" si="73">F190*C190</f>
        <v>-148.28571428571007</v>
      </c>
      <c r="V190" s="10">
        <f t="shared" ref="V190" si="74">F190*D190</f>
        <v>-5025.2380952380936</v>
      </c>
      <c r="W190" s="10">
        <f t="shared" ref="W190" si="75">F190*E190</f>
        <v>16484.428571428569</v>
      </c>
      <c r="X190" s="11">
        <f t="shared" si="71"/>
        <v>119716</v>
      </c>
      <c r="Z190" s="42">
        <v>654.68970382999998</v>
      </c>
      <c r="AA190" s="2">
        <v>4.3787051654245983E-4</v>
      </c>
      <c r="AB190" s="2">
        <v>5.6401934888786458E-3</v>
      </c>
      <c r="AC190" s="10">
        <f t="shared" si="59"/>
        <v>0.97690219211856499</v>
      </c>
      <c r="AD190" s="10">
        <f t="shared" si="60"/>
        <v>2.4126303707136369E-6</v>
      </c>
      <c r="AE190" s="11">
        <f t="shared" si="61"/>
        <v>2.4696744363747111E-6</v>
      </c>
    </row>
    <row r="191" spans="1:31" x14ac:dyDescent="0.2">
      <c r="B191" s="5"/>
      <c r="C191" s="10"/>
      <c r="G191" s="14"/>
      <c r="H191" s="14"/>
      <c r="I191" s="14"/>
      <c r="J191" s="14"/>
      <c r="K191" s="14"/>
      <c r="L191" s="14"/>
      <c r="M191" s="14"/>
      <c r="N191" s="14"/>
      <c r="O191" s="10"/>
      <c r="P191" s="10"/>
      <c r="Q191" s="10"/>
      <c r="R191" s="10"/>
      <c r="S191" s="10"/>
      <c r="T191" s="10"/>
      <c r="U191" s="10"/>
      <c r="V191" s="10"/>
      <c r="W191" s="10"/>
      <c r="X191" s="11"/>
      <c r="Z191" s="42">
        <v>655.68770187999996</v>
      </c>
      <c r="AA191" s="2">
        <v>4.3073271508988528E-4</v>
      </c>
      <c r="AB191" s="2">
        <v>5.5156780300817023E-3</v>
      </c>
      <c r="AC191" s="10">
        <f t="shared" si="59"/>
        <v>1.0974875838565228</v>
      </c>
      <c r="AD191" s="10">
        <f t="shared" si="60"/>
        <v>2.6073923153086778E-6</v>
      </c>
      <c r="AE191" s="11">
        <f t="shared" si="61"/>
        <v>2.3757829734587214E-6</v>
      </c>
    </row>
    <row r="192" spans="1:31" x14ac:dyDescent="0.2">
      <c r="B192" s="5"/>
      <c r="C192" s="10"/>
      <c r="G192" s="14"/>
      <c r="H192" s="14"/>
      <c r="I192" s="14"/>
      <c r="J192" s="14"/>
      <c r="K192" s="14"/>
      <c r="L192" s="14"/>
      <c r="M192" s="14"/>
      <c r="N192" s="14"/>
      <c r="O192" s="10"/>
      <c r="P192" s="10"/>
      <c r="Q192" s="10"/>
      <c r="R192" s="10"/>
      <c r="S192" s="10"/>
      <c r="T192" s="10"/>
      <c r="U192" s="10"/>
      <c r="V192" s="10"/>
      <c r="W192" s="10"/>
      <c r="X192" s="11"/>
      <c r="Z192" s="42">
        <v>656.68569993000006</v>
      </c>
      <c r="AA192" s="2">
        <v>4.2341025322311613E-4</v>
      </c>
      <c r="AB192" s="2">
        <v>5.5014886186870622E-3</v>
      </c>
      <c r="AC192" s="10">
        <f t="shared" si="59"/>
        <v>2.5696696378515793</v>
      </c>
      <c r="AD192" s="10">
        <f t="shared" si="60"/>
        <v>5.9857542499047903E-6</v>
      </c>
      <c r="AE192" s="11">
        <f t="shared" si="61"/>
        <v>2.3293866891423803E-6</v>
      </c>
    </row>
    <row r="193" spans="1:31" x14ac:dyDescent="0.2">
      <c r="B193" s="5"/>
      <c r="C193" s="10"/>
      <c r="G193" s="14"/>
      <c r="H193" s="14"/>
      <c r="I193" s="14"/>
      <c r="J193" s="14"/>
      <c r="K193" s="14"/>
      <c r="L193" s="14"/>
      <c r="M193" s="14"/>
      <c r="N193" s="14"/>
      <c r="O193" s="10"/>
      <c r="P193" s="10"/>
      <c r="Q193" s="10"/>
      <c r="R193" s="10"/>
      <c r="S193" s="10"/>
      <c r="T193" s="10"/>
      <c r="U193" s="10"/>
      <c r="V193" s="10"/>
      <c r="W193" s="10"/>
      <c r="X193" s="11"/>
      <c r="Z193" s="42">
        <v>657.68369798000003</v>
      </c>
      <c r="AA193" s="2">
        <v>4.1901169838091354E-4</v>
      </c>
      <c r="AB193" s="2">
        <v>5.422985308164212E-3</v>
      </c>
      <c r="AC193" s="10">
        <f t="shared" si="59"/>
        <v>2.0462751197717659</v>
      </c>
      <c r="AD193" s="10">
        <f t="shared" si="60"/>
        <v>4.6497392586984867E-6</v>
      </c>
      <c r="AE193" s="11">
        <f t="shared" si="61"/>
        <v>2.2722942842686283E-6</v>
      </c>
    </row>
    <row r="194" spans="1:31" x14ac:dyDescent="0.2">
      <c r="B194" s="5"/>
      <c r="C194" s="10"/>
      <c r="G194" s="14"/>
      <c r="H194" s="14"/>
      <c r="I194" s="14"/>
      <c r="J194" s="14"/>
      <c r="K194" s="14"/>
      <c r="L194" s="14"/>
      <c r="M194" s="14"/>
      <c r="N194" s="14"/>
      <c r="O194" s="10"/>
      <c r="P194" s="10"/>
      <c r="Q194" s="10"/>
      <c r="R194" s="10"/>
      <c r="S194" s="10"/>
      <c r="T194" s="10"/>
      <c r="U194" s="10"/>
      <c r="V194" s="10"/>
      <c r="W194" s="10"/>
      <c r="X194" s="11"/>
      <c r="Z194" s="42">
        <v>658.68169603000001</v>
      </c>
      <c r="AA194" s="2">
        <v>4.1816368364341568E-4</v>
      </c>
      <c r="AB194" s="2">
        <v>5.0289056809771845E-3</v>
      </c>
      <c r="AC194" s="10">
        <f t="shared" si="59"/>
        <v>1.2658335224461836</v>
      </c>
      <c r="AD194" s="10">
        <f t="shared" si="60"/>
        <v>2.6619285603030626E-6</v>
      </c>
      <c r="AE194" s="11">
        <f t="shared" si="61"/>
        <v>2.1029057242527193E-6</v>
      </c>
    </row>
    <row r="195" spans="1:31" x14ac:dyDescent="0.2">
      <c r="B195" s="5"/>
      <c r="C195" s="10"/>
      <c r="G195" s="14"/>
      <c r="H195" s="14"/>
      <c r="I195" s="14"/>
      <c r="J195" s="14"/>
      <c r="K195" s="14"/>
      <c r="L195" s="14"/>
      <c r="M195" s="14"/>
      <c r="N195" s="14"/>
      <c r="O195" s="10"/>
      <c r="P195" s="10"/>
      <c r="Q195" s="10"/>
      <c r="R195" s="10"/>
      <c r="S195" s="10"/>
      <c r="T195" s="10"/>
      <c r="U195" s="10"/>
      <c r="V195" s="10"/>
      <c r="W195" s="10"/>
      <c r="X195" s="11"/>
      <c r="Z195" s="42">
        <v>659.67969407999999</v>
      </c>
      <c r="AA195" s="2">
        <v>4.2033058838962132E-4</v>
      </c>
      <c r="AB195" s="2">
        <v>5.1919339275009599E-3</v>
      </c>
      <c r="AC195" s="10">
        <f t="shared" si="59"/>
        <v>2.0562820250476666</v>
      </c>
      <c r="AD195" s="10">
        <f t="shared" si="60"/>
        <v>4.4874831605795778E-6</v>
      </c>
      <c r="AE195" s="11">
        <f t="shared" si="61"/>
        <v>2.1823286426265162E-6</v>
      </c>
    </row>
    <row r="196" spans="1:31" x14ac:dyDescent="0.2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1"/>
      <c r="Z196" s="42">
        <v>660.67769212999997</v>
      </c>
      <c r="AA196" s="2">
        <v>4.1881921932882015E-4</v>
      </c>
      <c r="AB196" s="2">
        <v>5.0051989600784809E-3</v>
      </c>
      <c r="AC196" s="10">
        <f t="shared" si="59"/>
        <v>1.4346018918314842</v>
      </c>
      <c r="AD196" s="10">
        <f t="shared" si="60"/>
        <v>3.0073179590881092E-6</v>
      </c>
      <c r="AE196" s="11">
        <f t="shared" si="61"/>
        <v>2.0962735210454917E-6</v>
      </c>
    </row>
    <row r="197" spans="1:31" x14ac:dyDescent="0.2">
      <c r="A197" s="15" t="s">
        <v>0</v>
      </c>
      <c r="B197" s="16"/>
      <c r="C197" s="16"/>
      <c r="D197" s="16"/>
      <c r="E197" s="16"/>
      <c r="F197" s="17">
        <f>SUM(F7:F190)</f>
        <v>715845.57142857055</v>
      </c>
      <c r="G197" s="16"/>
      <c r="H197" s="17">
        <f>SUM(H7:H190)</f>
        <v>2597.2828033914857</v>
      </c>
      <c r="I197" s="17">
        <f>SUM(I7:I190)</f>
        <v>6158390.2679226846</v>
      </c>
      <c r="J197" s="16"/>
      <c r="K197" s="16"/>
      <c r="L197" s="16"/>
      <c r="M197" s="16"/>
      <c r="N197" s="16"/>
      <c r="O197" s="16">
        <f t="shared" ref="O197:X197" si="76">SUM(O7:O190)</f>
        <v>35105027.510204054</v>
      </c>
      <c r="P197" s="16">
        <f t="shared" si="76"/>
        <v>13983094096.002268</v>
      </c>
      <c r="Q197" s="16">
        <f t="shared" si="76"/>
        <v>39783866.240362801</v>
      </c>
      <c r="R197" s="16">
        <f t="shared" si="76"/>
        <v>514621719.43877548</v>
      </c>
      <c r="S197" s="16">
        <f t="shared" si="76"/>
        <v>11242608.605442172</v>
      </c>
      <c r="T197" s="16">
        <f t="shared" si="76"/>
        <v>29472760.78798189</v>
      </c>
      <c r="U197" s="16">
        <f t="shared" si="76"/>
        <v>376585174.71428603</v>
      </c>
      <c r="V197" s="16">
        <f t="shared" si="76"/>
        <v>9264314290.1700611</v>
      </c>
      <c r="W197" s="16">
        <f t="shared" si="76"/>
        <v>94416029.551020429</v>
      </c>
      <c r="X197" s="16">
        <f t="shared" si="76"/>
        <v>6305312575.8979616</v>
      </c>
      <c r="Z197" s="42">
        <v>661.67569017999995</v>
      </c>
      <c r="AA197" s="2">
        <v>4.1444315405180974E-4</v>
      </c>
      <c r="AB197" s="2">
        <v>4.8140818832965657E-3</v>
      </c>
      <c r="AC197" s="10">
        <f t="shared" si="59"/>
        <v>1.7515633291444033</v>
      </c>
      <c r="AD197" s="10">
        <f t="shared" si="60"/>
        <v>3.4946548361627398E-6</v>
      </c>
      <c r="AE197" s="11">
        <f t="shared" si="61"/>
        <v>1.995163279577105E-6</v>
      </c>
    </row>
    <row r="198" spans="1:31" ht="13.5" thickBot="1" x14ac:dyDescent="0.25">
      <c r="A198" s="19"/>
      <c r="B198" s="20"/>
      <c r="C198" s="20"/>
      <c r="D198" s="20"/>
      <c r="E198" s="20"/>
      <c r="F198" s="21"/>
      <c r="G198" s="20"/>
      <c r="H198" s="20"/>
      <c r="I198" s="2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2"/>
      <c r="Z198" s="42">
        <v>662.67368823000004</v>
      </c>
      <c r="AA198" s="2">
        <v>4.0595799923458112E-4</v>
      </c>
      <c r="AB198" s="2">
        <v>4.8079478199891251E-3</v>
      </c>
      <c r="AC198" s="10">
        <f t="shared" si="59"/>
        <v>1.606588439812995</v>
      </c>
      <c r="AD198" s="10">
        <f t="shared" si="60"/>
        <v>3.1357792846137164E-6</v>
      </c>
      <c r="AE198" s="11">
        <f t="shared" si="61"/>
        <v>1.9518248774270512E-6</v>
      </c>
    </row>
    <row r="199" spans="1:31" x14ac:dyDescent="0.2">
      <c r="Z199" s="42">
        <v>663.67168628000002</v>
      </c>
      <c r="AA199" s="2">
        <v>3.9461948083360332E-4</v>
      </c>
      <c r="AB199" s="2">
        <v>4.6143496959963502E-3</v>
      </c>
      <c r="AC199" s="10">
        <f t="shared" si="59"/>
        <v>0.18079955870267542</v>
      </c>
      <c r="AD199" s="10">
        <f t="shared" si="60"/>
        <v>3.2922013691679643E-7</v>
      </c>
      <c r="AE199" s="11">
        <f t="shared" si="61"/>
        <v>1.820912281418775E-6</v>
      </c>
    </row>
    <row r="200" spans="1:31" x14ac:dyDescent="0.2">
      <c r="Z200" s="42">
        <v>664.66968433</v>
      </c>
      <c r="AA200" s="2">
        <v>3.8754124158884217E-4</v>
      </c>
      <c r="AB200" s="2">
        <v>4.3887879507935618E-3</v>
      </c>
      <c r="AC200" s="10">
        <f t="shared" si="59"/>
        <v>0.14949566193526906</v>
      </c>
      <c r="AD200" s="10">
        <f t="shared" si="60"/>
        <v>2.5426765322423993E-7</v>
      </c>
      <c r="AE200" s="11">
        <f t="shared" si="61"/>
        <v>1.7008363315206873E-6</v>
      </c>
    </row>
    <row r="201" spans="1:31" x14ac:dyDescent="0.2">
      <c r="Z201" s="42">
        <v>665.66768237999997</v>
      </c>
      <c r="AA201" s="2">
        <v>3.8013303825477798E-4</v>
      </c>
      <c r="AB201" s="2">
        <v>4.5506884485851306E-3</v>
      </c>
      <c r="AC201" s="10">
        <f t="shared" si="59"/>
        <v>1.6806909158683874</v>
      </c>
      <c r="AD201" s="10">
        <f t="shared" si="60"/>
        <v>2.9073717964460078E-6</v>
      </c>
      <c r="AE201" s="11">
        <f t="shared" si="61"/>
        <v>1.7298670261115877E-6</v>
      </c>
    </row>
    <row r="202" spans="1:31" x14ac:dyDescent="0.2">
      <c r="Z202" s="42">
        <v>666.66568042999995</v>
      </c>
      <c r="AA202" s="2">
        <v>3.7608166607522867E-4</v>
      </c>
      <c r="AB202" s="2">
        <v>4.2525963492051873E-3</v>
      </c>
      <c r="AC202" s="10">
        <f t="shared" si="59"/>
        <v>0.6660578487646579</v>
      </c>
      <c r="AD202" s="10">
        <f t="shared" si="60"/>
        <v>1.0652419833128409E-6</v>
      </c>
      <c r="AE202" s="11">
        <f t="shared" si="61"/>
        <v>1.5993235201545217E-6</v>
      </c>
    </row>
    <row r="203" spans="1:31" x14ac:dyDescent="0.2">
      <c r="Z203" s="42">
        <v>667.66367848000004</v>
      </c>
      <c r="AA203" s="2">
        <v>3.7278808682281671E-4</v>
      </c>
      <c r="AB203" s="2">
        <v>4.1999990381307722E-3</v>
      </c>
      <c r="AC203" s="10">
        <f t="shared" si="59"/>
        <v>1.6701240511958411</v>
      </c>
      <c r="AD203" s="10">
        <f t="shared" si="60"/>
        <v>2.6149292703066507E-6</v>
      </c>
      <c r="AE203" s="11">
        <f t="shared" si="61"/>
        <v>1.5657096060824411E-6</v>
      </c>
    </row>
    <row r="204" spans="1:31" x14ac:dyDescent="0.2">
      <c r="Z204" s="42">
        <v>668.66167653000002</v>
      </c>
      <c r="AA204" s="2">
        <v>3.7023148007976658E-4</v>
      </c>
      <c r="AB204" s="2">
        <v>3.8850229291600585E-3</v>
      </c>
      <c r="AC204" s="10">
        <f t="shared" si="59"/>
        <v>1.3694855322180501</v>
      </c>
      <c r="AD204" s="10">
        <f t="shared" si="60"/>
        <v>1.9698101824717957E-6</v>
      </c>
      <c r="AE204" s="11">
        <f t="shared" si="61"/>
        <v>1.4383577892067586E-6</v>
      </c>
    </row>
    <row r="205" spans="1:31" x14ac:dyDescent="0.2">
      <c r="Z205" s="42">
        <v>669.65967458</v>
      </c>
      <c r="AA205" s="2">
        <v>3.6646728910573679E-4</v>
      </c>
      <c r="AB205" s="2">
        <v>3.9596678964710667E-3</v>
      </c>
      <c r="AC205" s="10">
        <f t="shared" si="59"/>
        <v>0.60391453235345482</v>
      </c>
      <c r="AD205" s="10">
        <f t="shared" si="60"/>
        <v>8.7633358976514885E-7</v>
      </c>
      <c r="AE205" s="11">
        <f t="shared" si="61"/>
        <v>1.4510887597787671E-6</v>
      </c>
    </row>
    <row r="206" spans="1:31" x14ac:dyDescent="0.2">
      <c r="Z206" s="42">
        <v>670.65767262999998</v>
      </c>
      <c r="AA206" s="2">
        <v>3.6368833435682243E-4</v>
      </c>
      <c r="AB206" s="2">
        <v>3.866181638506023E-3</v>
      </c>
      <c r="AC206" s="10">
        <f t="shared" si="59"/>
        <v>1.1890601047492488</v>
      </c>
      <c r="AD206" s="10">
        <f t="shared" si="60"/>
        <v>1.6719197681462923E-6</v>
      </c>
      <c r="AE206" s="11">
        <f t="shared" si="61"/>
        <v>1.406085160429186E-6</v>
      </c>
    </row>
    <row r="207" spans="1:31" x14ac:dyDescent="0.2">
      <c r="Z207" s="42">
        <v>671.65567067999996</v>
      </c>
      <c r="AA207" s="2">
        <v>3.6007348815164658E-4</v>
      </c>
      <c r="AB207" s="2">
        <v>3.6019864438770212E-3</v>
      </c>
      <c r="AC207" s="10">
        <f t="shared" si="59"/>
        <v>7.9302973743621857E-2</v>
      </c>
      <c r="AD207" s="10">
        <f t="shared" si="60"/>
        <v>1.0285435685903101E-7</v>
      </c>
      <c r="AE207" s="11">
        <f t="shared" si="61"/>
        <v>1.2969798231217443E-6</v>
      </c>
    </row>
    <row r="208" spans="1:31" x14ac:dyDescent="0.2">
      <c r="Z208" s="42">
        <v>672.65366873000005</v>
      </c>
      <c r="AA208" s="2">
        <v>3.5814254814023008E-4</v>
      </c>
      <c r="AB208" s="2">
        <v>3.2003670108803747E-3</v>
      </c>
      <c r="AC208" s="10">
        <f t="shared" si="59"/>
        <v>0.81639100536154252</v>
      </c>
      <c r="AD208" s="10">
        <f t="shared" si="60"/>
        <v>9.357372440441446E-7</v>
      </c>
      <c r="AE208" s="11">
        <f t="shared" si="61"/>
        <v>1.1461875962606289E-6</v>
      </c>
    </row>
    <row r="209" spans="26:31" x14ac:dyDescent="0.2">
      <c r="Z209" s="42">
        <v>673.65166678000003</v>
      </c>
      <c r="AA209" s="2">
        <v>3.5070368520361889E-4</v>
      </c>
      <c r="AB209" s="2">
        <v>3.3060411790232819E-3</v>
      </c>
      <c r="AC209" s="10">
        <f t="shared" si="59"/>
        <v>1.5755792280311631</v>
      </c>
      <c r="AD209" s="10">
        <f t="shared" si="60"/>
        <v>1.8267908798727195E-6</v>
      </c>
      <c r="AE209" s="11">
        <f t="shared" si="61"/>
        <v>1.1594408249183821E-6</v>
      </c>
    </row>
    <row r="210" spans="26:31" x14ac:dyDescent="0.2">
      <c r="Z210" s="42">
        <v>674.64966483000001</v>
      </c>
      <c r="AA210" s="2">
        <v>3.5005544105692909E-4</v>
      </c>
      <c r="AB210" s="2">
        <v>3.2766754918323537E-3</v>
      </c>
      <c r="AC210" s="10">
        <f t="shared" si="59"/>
        <v>1.3390652478654135</v>
      </c>
      <c r="AD210" s="10">
        <f t="shared" si="60"/>
        <v>1.5359320556188081E-6</v>
      </c>
      <c r="AE210" s="11">
        <f t="shared" si="61"/>
        <v>1.1470180844938047E-6</v>
      </c>
    </row>
    <row r="211" spans="26:31" x14ac:dyDescent="0.2">
      <c r="Z211" s="42">
        <v>675.64766287999998</v>
      </c>
      <c r="AA211" s="2">
        <v>3.4486632528830534E-4</v>
      </c>
      <c r="AB211" s="2">
        <v>2.9914075066072346E-3</v>
      </c>
      <c r="AC211" s="10">
        <f t="shared" si="59"/>
        <v>0.55442747633261991</v>
      </c>
      <c r="AD211" s="10">
        <f t="shared" si="60"/>
        <v>5.7196718554261742E-7</v>
      </c>
      <c r="AE211" s="11">
        <f t="shared" si="61"/>
        <v>1.0316357142434889E-6</v>
      </c>
    </row>
    <row r="212" spans="26:31" x14ac:dyDescent="0.2">
      <c r="Z212" s="42">
        <v>676.64566092999996</v>
      </c>
      <c r="AA212" s="2">
        <v>3.4458977391633365E-4</v>
      </c>
      <c r="AB212" s="2">
        <v>3.0471062952171484E-3</v>
      </c>
      <c r="AC212" s="10">
        <f t="shared" si="59"/>
        <v>0.45530088907934435</v>
      </c>
      <c r="AD212" s="10">
        <f t="shared" si="60"/>
        <v>4.7806669359800707E-7</v>
      </c>
      <c r="AE212" s="11">
        <f t="shared" si="61"/>
        <v>1.0500016693679142E-6</v>
      </c>
    </row>
    <row r="213" spans="26:31" x14ac:dyDescent="0.2">
      <c r="Z213" s="42">
        <v>677.64365898000005</v>
      </c>
      <c r="AA213" s="2">
        <v>3.4041883807183713E-4</v>
      </c>
      <c r="AB213" s="2">
        <v>2.721561569556026E-3</v>
      </c>
      <c r="AC213" s="10">
        <f t="shared" si="59"/>
        <v>0.68799813598230786</v>
      </c>
      <c r="AD213" s="10">
        <f t="shared" si="60"/>
        <v>6.3741020218945542E-7</v>
      </c>
      <c r="AE213" s="11">
        <f t="shared" si="61"/>
        <v>9.2647082724922768E-7</v>
      </c>
    </row>
    <row r="214" spans="26:31" x14ac:dyDescent="0.2">
      <c r="Z214" s="42">
        <v>678.64165703000003</v>
      </c>
      <c r="AA214" s="2">
        <v>3.3876137468715129E-4</v>
      </c>
      <c r="AB214" s="2">
        <v>2.8676091423119813E-3</v>
      </c>
      <c r="AC214" s="10">
        <f t="shared" si="59"/>
        <v>0.35235169753182483</v>
      </c>
      <c r="AD214" s="10">
        <f t="shared" ref="AD214:AD236" si="77">AC214*AB214*AA214</f>
        <v>3.4228684708798118E-7</v>
      </c>
      <c r="AE214" s="11">
        <f t="shared" ref="AE214:AE236" si="78">AA214*AB214</f>
        <v>9.714352151150496E-7</v>
      </c>
    </row>
    <row r="215" spans="26:31" x14ac:dyDescent="0.2">
      <c r="Z215" s="42">
        <v>679.63965508000001</v>
      </c>
      <c r="AA215" s="2">
        <v>3.3664999105501367E-4</v>
      </c>
      <c r="AB215" s="2">
        <v>2.5787645825361455E-3</v>
      </c>
      <c r="AC215" s="10">
        <f t="shared" si="59"/>
        <v>2.782177472999475</v>
      </c>
      <c r="AD215" s="10">
        <f t="shared" si="77"/>
        <v>2.4153225384773016E-6</v>
      </c>
      <c r="AE215" s="11">
        <f t="shared" si="78"/>
        <v>8.6814107364377947E-7</v>
      </c>
    </row>
    <row r="216" spans="26:31" x14ac:dyDescent="0.2">
      <c r="Z216" s="42">
        <v>680.63765312999999</v>
      </c>
      <c r="AA216" s="2">
        <v>3.3282764347099497E-4</v>
      </c>
      <c r="AB216" s="2">
        <v>2.4414250095843811E-3</v>
      </c>
      <c r="AC216" s="10">
        <f t="shared" si="59"/>
        <v>-9.8343249378155778E-2</v>
      </c>
      <c r="AD216" s="10">
        <f t="shared" si="77"/>
        <v>-7.9911141228248064E-8</v>
      </c>
      <c r="AE216" s="11">
        <f t="shared" si="78"/>
        <v>8.1257373265112086E-7</v>
      </c>
    </row>
    <row r="217" spans="26:31" x14ac:dyDescent="0.2">
      <c r="Z217" s="42">
        <v>681.63565117999997</v>
      </c>
      <c r="AA217" s="2">
        <v>3.3169358957620988E-4</v>
      </c>
      <c r="AB217" s="2">
        <v>2.4070005637946913E-3</v>
      </c>
      <c r="AC217" s="10">
        <f t="shared" si="59"/>
        <v>2.6475118930881569</v>
      </c>
      <c r="AD217" s="10">
        <f t="shared" si="77"/>
        <v>2.1137381700002126E-6</v>
      </c>
      <c r="AE217" s="11">
        <f t="shared" si="78"/>
        <v>7.9838665711702219E-7</v>
      </c>
    </row>
    <row r="218" spans="26:31" x14ac:dyDescent="0.2">
      <c r="Z218" s="42">
        <v>682.63364922999995</v>
      </c>
      <c r="AA218" s="2">
        <v>3.2998104432677616E-4</v>
      </c>
      <c r="AB218" s="2">
        <v>2.2942781345974112E-3</v>
      </c>
      <c r="AC218" s="10">
        <f t="shared" si="59"/>
        <v>0.25348210733672577</v>
      </c>
      <c r="AD218" s="10">
        <f t="shared" si="77"/>
        <v>1.9190326677146732E-7</v>
      </c>
      <c r="AE218" s="11">
        <f t="shared" si="78"/>
        <v>7.5706829483054163E-7</v>
      </c>
    </row>
    <row r="219" spans="26:31" x14ac:dyDescent="0.2">
      <c r="Z219" s="42">
        <v>683.63164728000004</v>
      </c>
      <c r="AA219" s="2">
        <v>3.2970695275099732E-4</v>
      </c>
      <c r="AB219" s="2">
        <v>2.2925584020417581E-3</v>
      </c>
      <c r="AC219" s="10">
        <f t="shared" si="59"/>
        <v>0.52619529128553244</v>
      </c>
      <c r="AD219" s="10">
        <f t="shared" si="77"/>
        <v>3.9773652123513687E-7</v>
      </c>
      <c r="AE219" s="11">
        <f t="shared" si="78"/>
        <v>7.5587244474088387E-7</v>
      </c>
    </row>
    <row r="220" spans="26:31" x14ac:dyDescent="0.2">
      <c r="Z220" s="42">
        <v>684.62964533000002</v>
      </c>
      <c r="AA220" s="2">
        <v>3.2815587555165386E-4</v>
      </c>
      <c r="AB220" s="2">
        <v>2.040929550428791E-3</v>
      </c>
      <c r="AC220" s="10">
        <f t="shared" si="59"/>
        <v>-0.58515854538755996</v>
      </c>
      <c r="AD220" s="10">
        <f t="shared" si="77"/>
        <v>-3.9190585344995482E-7</v>
      </c>
      <c r="AE220" s="11">
        <f t="shared" si="78"/>
        <v>6.6974302356020315E-7</v>
      </c>
    </row>
    <row r="221" spans="26:31" x14ac:dyDescent="0.2">
      <c r="Z221" s="42">
        <v>685.62764337999999</v>
      </c>
      <c r="AA221" s="2">
        <v>3.2765240798088828E-4</v>
      </c>
      <c r="AB221" s="2">
        <v>2.0974660952397702E-3</v>
      </c>
      <c r="AC221" s="10">
        <f t="shared" si="59"/>
        <v>0.62761123047381084</v>
      </c>
      <c r="AD221" s="10">
        <f t="shared" si="77"/>
        <v>4.3131942702958793E-7</v>
      </c>
      <c r="AE221" s="11">
        <f t="shared" si="78"/>
        <v>6.8723981676358186E-7</v>
      </c>
    </row>
    <row r="222" spans="26:31" x14ac:dyDescent="0.2">
      <c r="Z222" s="42">
        <v>686.62564142999997</v>
      </c>
      <c r="AA222" s="2">
        <v>3.2817502682201281E-4</v>
      </c>
      <c r="AB222" s="2">
        <v>1.9872569346456974E-3</v>
      </c>
      <c r="AC222" s="10">
        <f t="shared" si="59"/>
        <v>0.31980365632417945</v>
      </c>
      <c r="AD222" s="10">
        <f t="shared" si="77"/>
        <v>2.0856574222388569E-7</v>
      </c>
      <c r="AE222" s="11">
        <f t="shared" si="78"/>
        <v>6.5216809782958267E-7</v>
      </c>
    </row>
    <row r="223" spans="26:31" x14ac:dyDescent="0.2">
      <c r="Z223" s="42">
        <v>687.62363947999995</v>
      </c>
      <c r="AA223" s="2">
        <v>3.2506953412849262E-4</v>
      </c>
      <c r="AB223" s="2">
        <v>1.9195477905596954E-3</v>
      </c>
      <c r="AC223" s="10">
        <f t="shared" si="59"/>
        <v>0.95126322106819783</v>
      </c>
      <c r="AD223" s="10">
        <f t="shared" si="77"/>
        <v>5.9357541361455542E-7</v>
      </c>
      <c r="AE223" s="11">
        <f t="shared" si="78"/>
        <v>6.2398650601461751E-7</v>
      </c>
    </row>
    <row r="224" spans="26:31" x14ac:dyDescent="0.2">
      <c r="Z224" s="42">
        <v>688.62163753000004</v>
      </c>
      <c r="AA224" s="2">
        <v>3.2062626370549794E-4</v>
      </c>
      <c r="AB224" s="2">
        <v>1.7186676318960913E-3</v>
      </c>
      <c r="AC224" s="10">
        <f t="shared" si="59"/>
        <v>0.89901021774552847</v>
      </c>
      <c r="AD224" s="10">
        <f t="shared" si="77"/>
        <v>4.9539956373689458E-7</v>
      </c>
      <c r="AE224" s="11">
        <f t="shared" si="78"/>
        <v>5.5104998136641982E-7</v>
      </c>
    </row>
    <row r="225" spans="26:31" x14ac:dyDescent="0.2">
      <c r="Z225" s="42">
        <v>689.61963558000002</v>
      </c>
      <c r="AA225" s="2">
        <v>3.1558043106510986E-4</v>
      </c>
      <c r="AB225" s="2">
        <v>1.6780244573830854E-3</v>
      </c>
      <c r="AC225" s="10">
        <f t="shared" ref="AC225:AC236" si="79">D179/E179*AB225/AA225*AB$3/AA$3</f>
        <v>1.2098639740784511</v>
      </c>
      <c r="AD225" s="10">
        <f t="shared" si="77"/>
        <v>6.4068550197899167E-7</v>
      </c>
      <c r="AE225" s="11">
        <f t="shared" si="78"/>
        <v>5.2955168159875111E-7</v>
      </c>
    </row>
    <row r="226" spans="26:31" x14ac:dyDescent="0.2">
      <c r="Z226" s="42">
        <v>690.61763363</v>
      </c>
      <c r="AA226" s="2">
        <v>3.1551489506654223E-4</v>
      </c>
      <c r="AB226" s="2">
        <v>1.5612421327498554E-3</v>
      </c>
      <c r="AC226" s="10">
        <f t="shared" si="79"/>
        <v>1.0941065062318318</v>
      </c>
      <c r="AD226" s="10">
        <f t="shared" si="77"/>
        <v>5.3895155602370938E-7</v>
      </c>
      <c r="AE226" s="11">
        <f t="shared" si="78"/>
        <v>4.9259514768803526E-7</v>
      </c>
    </row>
    <row r="227" spans="26:31" x14ac:dyDescent="0.2">
      <c r="Z227" s="42">
        <v>691.61563167999998</v>
      </c>
      <c r="AA227" s="2">
        <v>3.1279787447177024E-4</v>
      </c>
      <c r="AB227" s="2">
        <v>1.5736353700429775E-3</v>
      </c>
      <c r="AC227" s="10">
        <f t="shared" si="79"/>
        <v>-8.5321109100152365E-2</v>
      </c>
      <c r="AD227" s="10">
        <f t="shared" si="77"/>
        <v>-4.1997592377965264E-8</v>
      </c>
      <c r="AE227" s="11">
        <f t="shared" si="78"/>
        <v>4.9222979894304097E-7</v>
      </c>
    </row>
    <row r="228" spans="26:31" x14ac:dyDescent="0.2">
      <c r="Z228" s="42">
        <v>692.61362972999996</v>
      </c>
      <c r="AA228" s="2">
        <v>3.1349795003823876E-4</v>
      </c>
      <c r="AB228" s="2">
        <v>1.6228576587907809E-3</v>
      </c>
      <c r="AC228" s="10">
        <f t="shared" si="79"/>
        <v>2.7687601077266769E-3</v>
      </c>
      <c r="AD228" s="10">
        <f t="shared" si="77"/>
        <v>1.4086414506265478E-9</v>
      </c>
      <c r="AE228" s="11">
        <f t="shared" si="78"/>
        <v>5.0876254923476534E-7</v>
      </c>
    </row>
    <row r="229" spans="26:31" x14ac:dyDescent="0.2">
      <c r="Z229" s="42">
        <v>693.61162778000005</v>
      </c>
      <c r="AA229" s="2">
        <v>3.1424353183427569E-4</v>
      </c>
      <c r="AB229" s="2">
        <v>1.4548755417153039E-3</v>
      </c>
      <c r="AC229" s="10">
        <f>D183/E183*AB229/AA229*AB$3/AA$3</f>
        <v>0.17261506371603663</v>
      </c>
      <c r="AD229" s="10">
        <f t="shared" si="77"/>
        <v>7.8917057366187258E-8</v>
      </c>
      <c r="AE229" s="11">
        <f t="shared" si="78"/>
        <v>4.571852286079222E-7</v>
      </c>
    </row>
    <row r="230" spans="26:31" x14ac:dyDescent="0.2">
      <c r="Z230" s="42">
        <v>694.60962583000003</v>
      </c>
      <c r="AA230" s="2">
        <v>3.1916936156039638E-4</v>
      </c>
      <c r="AB230" s="2">
        <v>1.4512547470110708E-3</v>
      </c>
      <c r="AC230" s="10">
        <f t="shared" si="79"/>
        <v>1.3788498831064346</v>
      </c>
      <c r="AD230" s="10">
        <f>AC230*AB230*AA230</f>
        <v>6.3867782086636227E-7</v>
      </c>
      <c r="AE230" s="11">
        <f t="shared" si="78"/>
        <v>4.6319605106501802E-7</v>
      </c>
    </row>
    <row r="231" spans="26:31" x14ac:dyDescent="0.2">
      <c r="Z231" s="42">
        <v>695.60762388000001</v>
      </c>
      <c r="AA231" s="2">
        <v>3.197279109959099E-4</v>
      </c>
      <c r="AB231" s="2">
        <v>1.4158958808432646E-3</v>
      </c>
      <c r="AC231" s="10">
        <f t="shared" si="79"/>
        <v>-1.6041272966390991</v>
      </c>
      <c r="AD231" s="10">
        <f t="shared" si="77"/>
        <v>-7.2619072457107877E-7</v>
      </c>
      <c r="AE231" s="11">
        <f t="shared" si="78"/>
        <v>4.5270143216973077E-7</v>
      </c>
    </row>
    <row r="232" spans="26:31" x14ac:dyDescent="0.2">
      <c r="Z232" s="42">
        <v>696.60562192999998</v>
      </c>
      <c r="AA232" s="2">
        <v>3.1698761018716942E-4</v>
      </c>
      <c r="AB232" s="2">
        <v>1.366069609510849E-3</v>
      </c>
      <c r="AC232" s="10">
        <f t="shared" si="79"/>
        <v>0.78721071688597222</v>
      </c>
      <c r="AD232" s="10">
        <f t="shared" si="77"/>
        <v>3.4088360599391007E-7</v>
      </c>
      <c r="AE232" s="11">
        <f t="shared" si="78"/>
        <v>4.3302714086816378E-7</v>
      </c>
    </row>
    <row r="233" spans="26:31" x14ac:dyDescent="0.2">
      <c r="Z233" s="42">
        <v>697.60361997999996</v>
      </c>
      <c r="AA233" s="2">
        <v>3.1149514883804433E-4</v>
      </c>
      <c r="AB233" s="2">
        <v>1.2881785054426253E-3</v>
      </c>
      <c r="AC233" s="10">
        <f t="shared" si="79"/>
        <v>-2.4058527262981912</v>
      </c>
      <c r="AD233" s="10">
        <f t="shared" si="77"/>
        <v>-9.6537572556527976E-7</v>
      </c>
      <c r="AE233" s="11">
        <f t="shared" si="78"/>
        <v>4.0126135528282009E-7</v>
      </c>
    </row>
    <row r="234" spans="26:31" x14ac:dyDescent="0.2">
      <c r="Z234" s="42">
        <v>698.60161803000005</v>
      </c>
      <c r="AA234" s="2">
        <v>2.0528360902536579E-4</v>
      </c>
      <c r="AB234" s="2">
        <v>1.0252399451152275E-3</v>
      </c>
      <c r="AC234" s="10">
        <f t="shared" si="79"/>
        <v>-2.4770270736650608</v>
      </c>
      <c r="AD234" s="10">
        <f t="shared" si="77"/>
        <v>-5.2132739419412666E-7</v>
      </c>
      <c r="AE234" s="11">
        <f t="shared" si="78"/>
        <v>2.1046495605022183E-7</v>
      </c>
    </row>
    <row r="235" spans="26:31" x14ac:dyDescent="0.2">
      <c r="Z235" s="42">
        <v>699.59961608000003</v>
      </c>
      <c r="AA235" s="2">
        <v>1.0137039735548432E-4</v>
      </c>
      <c r="AB235" s="2">
        <v>1.0816153829644641E-3</v>
      </c>
      <c r="AC235" s="10">
        <f t="shared" si="79"/>
        <v>4.2785084223663974</v>
      </c>
      <c r="AD235" s="10">
        <f t="shared" si="77"/>
        <v>4.6911184113994642E-7</v>
      </c>
      <c r="AE235" s="11">
        <f t="shared" si="78"/>
        <v>1.0964378115691207E-7</v>
      </c>
    </row>
    <row r="236" spans="26:31" x14ac:dyDescent="0.2">
      <c r="Z236" s="9"/>
      <c r="AA236" s="10"/>
      <c r="AB236" s="10"/>
      <c r="AC236" s="10"/>
      <c r="AD236" s="10" t="s">
        <v>57</v>
      </c>
      <c r="AE236" s="11" t="s">
        <v>57</v>
      </c>
    </row>
    <row r="237" spans="26:31" x14ac:dyDescent="0.2">
      <c r="Z237" s="9"/>
      <c r="AA237" s="10"/>
      <c r="AB237" s="10"/>
      <c r="AC237" s="10"/>
      <c r="AD237" s="10">
        <f>SUM(AD96:AD235)</f>
        <v>4.0902908700545465E-3</v>
      </c>
      <c r="AE237" s="11">
        <f>SUM(AE96:AE235)</f>
        <v>9.8891803965477088E-4</v>
      </c>
    </row>
    <row r="238" spans="26:31" ht="13.5" thickBot="1" x14ac:dyDescent="0.25">
      <c r="Z238" s="19"/>
      <c r="AA238" s="20"/>
      <c r="AB238" s="20"/>
      <c r="AC238" s="20"/>
      <c r="AD238" s="20"/>
      <c r="AE238" s="22"/>
    </row>
  </sheetData>
  <phoneticPr fontId="5"/>
  <pageMargins left="0.75" right="0.75" top="1" bottom="1" header="0.5" footer="0.5"/>
  <pageSetup paperSize="9" scale="6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zoomScale="70" zoomScaleNormal="70" zoomScalePageLayoutView="70" workbookViewId="0"/>
  </sheetViews>
  <sheetFormatPr defaultColWidth="10.75" defaultRowHeight="12.75" x14ac:dyDescent="0.2"/>
  <cols>
    <col min="1" max="16" width="10.75" style="2"/>
    <col min="17" max="20" width="11" style="2" bestFit="1" customWidth="1"/>
    <col min="21" max="16384" width="10.75" style="2"/>
  </cols>
  <sheetData>
    <row r="1" spans="1:20" ht="13.5" thickBot="1" x14ac:dyDescent="0.25">
      <c r="A1" s="31" t="s">
        <v>100</v>
      </c>
    </row>
    <row r="2" spans="1:20" x14ac:dyDescent="0.2">
      <c r="A2" s="6"/>
      <c r="B2" s="7" t="s">
        <v>31</v>
      </c>
      <c r="C2" s="7" t="s">
        <v>84</v>
      </c>
      <c r="D2" s="7" t="s">
        <v>85</v>
      </c>
      <c r="E2" s="7" t="str">
        <f>'Exc 495'!B1</f>
        <v>Sample</v>
      </c>
      <c r="F2" s="7" t="s">
        <v>5</v>
      </c>
      <c r="G2" s="7" t="s">
        <v>5</v>
      </c>
      <c r="H2" s="7"/>
      <c r="I2" s="7" t="s">
        <v>19</v>
      </c>
      <c r="J2" s="7" t="s">
        <v>32</v>
      </c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x14ac:dyDescent="0.2">
      <c r="A3" s="9" t="s">
        <v>12</v>
      </c>
      <c r="B3" s="10" t="s">
        <v>30</v>
      </c>
      <c r="C3" s="10" t="s">
        <v>61</v>
      </c>
      <c r="D3" s="10" t="s">
        <v>54</v>
      </c>
      <c r="E3" s="10"/>
      <c r="F3" s="10" t="s">
        <v>82</v>
      </c>
      <c r="G3" s="10" t="s">
        <v>83</v>
      </c>
      <c r="H3" s="10" t="s">
        <v>11</v>
      </c>
      <c r="I3" s="10" t="s">
        <v>90</v>
      </c>
      <c r="J3" s="10" t="s">
        <v>22</v>
      </c>
      <c r="K3" s="10"/>
      <c r="L3" s="10"/>
      <c r="M3" s="10"/>
      <c r="N3" s="10"/>
      <c r="O3" s="10" t="s">
        <v>23</v>
      </c>
      <c r="P3" s="10" t="s">
        <v>24</v>
      </c>
      <c r="Q3" s="10" t="s">
        <v>26</v>
      </c>
      <c r="R3" s="10" t="s">
        <v>27</v>
      </c>
      <c r="S3" s="10" t="s">
        <v>28</v>
      </c>
      <c r="T3" s="11" t="s">
        <v>29</v>
      </c>
    </row>
    <row r="4" spans="1:20" x14ac:dyDescent="0.2">
      <c r="A4" s="9"/>
      <c r="B4" s="10"/>
      <c r="C4" s="10"/>
      <c r="D4" s="10"/>
      <c r="E4" s="10"/>
      <c r="F4" s="10"/>
      <c r="G4" s="1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2">
      <c r="A5" s="9">
        <v>-1</v>
      </c>
      <c r="B5" s="10">
        <v>610</v>
      </c>
      <c r="C5" s="10">
        <f>'3 Data'!D7</f>
        <v>-8.6964285714285836</v>
      </c>
      <c r="D5" s="10">
        <f>'3 Data'!H7</f>
        <v>3338.125</v>
      </c>
      <c r="E5" s="10">
        <f>'3 Data'!Q7</f>
        <v>1879.1428571428571</v>
      </c>
      <c r="F5" s="10">
        <f>'4 Results'!$E$24*C10+'4 Results'!$E$25*D5</f>
        <v>1913.9335313264567</v>
      </c>
      <c r="G5" s="14">
        <f>E5-F5</f>
        <v>-34.790674183599549</v>
      </c>
      <c r="H5" s="10">
        <f>G5*G5</f>
        <v>1210.3910101493802</v>
      </c>
      <c r="I5" s="10">
        <f>'4 Results'!$E$24*C5</f>
        <v>-9.3000620366439257</v>
      </c>
      <c r="J5" s="10">
        <f>'4 Results'!$E$25*D5</f>
        <v>1889.14609698649</v>
      </c>
      <c r="K5" s="10"/>
      <c r="L5" s="10"/>
      <c r="M5" s="10"/>
      <c r="N5" s="10"/>
      <c r="O5" s="10">
        <f>C5*C5</f>
        <v>75.6278698979594</v>
      </c>
      <c r="P5" s="10">
        <f>C5*D5</f>
        <v>-29029.76562500004</v>
      </c>
      <c r="Q5" s="10">
        <f>D5*D5</f>
        <v>11143078.515625</v>
      </c>
      <c r="R5" s="10">
        <f>C5*E5</f>
        <v>-16341.831632653084</v>
      </c>
      <c r="S5" s="10">
        <f>D5*E5</f>
        <v>6272813.75</v>
      </c>
      <c r="T5" s="11">
        <f>E5*E5</f>
        <v>3531177.8775510201</v>
      </c>
    </row>
    <row r="6" spans="1:20" x14ac:dyDescent="0.2">
      <c r="A6" s="9">
        <v>0</v>
      </c>
      <c r="B6" s="10">
        <v>611</v>
      </c>
      <c r="C6" s="10">
        <f>'3 Data'!D8</f>
        <v>-30.089285714285722</v>
      </c>
      <c r="D6" s="10">
        <f>'3 Data'!H8</f>
        <v>3294.0416666666665</v>
      </c>
      <c r="E6" s="10">
        <f>'3 Data'!Q8</f>
        <v>1878.2857142857142</v>
      </c>
      <c r="F6" s="10">
        <f>'4 Results'!$E$24*C11+'4 Results'!$E$25*D6</f>
        <v>1882.5498705364794</v>
      </c>
      <c r="G6" s="14">
        <f t="shared" ref="G6:G69" si="0">E6-F6</f>
        <v>-4.2641562507651543</v>
      </c>
      <c r="H6" s="10">
        <f t="shared" ref="H6:H69" si="1">G6*G6</f>
        <v>18.183028530939538</v>
      </c>
      <c r="I6" s="10">
        <f>'4 Results'!$E$24*C6</f>
        <v>-32.177832714055434</v>
      </c>
      <c r="J6" s="10">
        <f>'4 Results'!$E$25*D6</f>
        <v>1864.1980027393238</v>
      </c>
      <c r="K6" s="10"/>
      <c r="L6" s="10"/>
      <c r="M6" s="10"/>
      <c r="N6" s="10"/>
      <c r="O6" s="10">
        <f t="shared" ref="O6:O9" si="2">C6*C6</f>
        <v>905.36511479591888</v>
      </c>
      <c r="P6" s="10">
        <f t="shared" ref="P6:P69" si="3">C6*D6</f>
        <v>-99115.360863095266</v>
      </c>
      <c r="Q6" s="10">
        <f t="shared" ref="Q6:Q69" si="4">D6*D6</f>
        <v>10850710.50173611</v>
      </c>
      <c r="R6" s="10">
        <f t="shared" ref="R6:R69" si="5">C6*E6</f>
        <v>-56516.275510204097</v>
      </c>
      <c r="S6" s="10">
        <f t="shared" ref="S6:S69" si="6">D6*E6</f>
        <v>6187151.4047619039</v>
      </c>
      <c r="T6" s="11">
        <f t="shared" ref="T6:T69" si="7">E6*E6</f>
        <v>3527957.2244897955</v>
      </c>
    </row>
    <row r="7" spans="1:20" x14ac:dyDescent="0.2">
      <c r="A7" s="9">
        <v>1</v>
      </c>
      <c r="B7" s="10">
        <v>612</v>
      </c>
      <c r="C7" s="10">
        <f>'3 Data'!D9</f>
        <v>2.25</v>
      </c>
      <c r="D7" s="10">
        <f>'3 Data'!H9</f>
        <v>3328.4166666666665</v>
      </c>
      <c r="E7" s="10">
        <f>'3 Data'!Q9</f>
        <v>1945.1428571428573</v>
      </c>
      <c r="F7" s="10">
        <f>'4 Results'!$E$24*C12+'4 Results'!$E$25*D7</f>
        <v>1903.4550691297682</v>
      </c>
      <c r="G7" s="14">
        <f t="shared" si="0"/>
        <v>41.687788013089175</v>
      </c>
      <c r="H7" s="10">
        <f t="shared" si="1"/>
        <v>1737.8716694242614</v>
      </c>
      <c r="I7" s="10">
        <f>'4 Results'!$E$24*C7</f>
        <v>2.4061762148195749</v>
      </c>
      <c r="J7" s="10">
        <f>'4 Results'!$E$25*D7</f>
        <v>1883.6518569490706</v>
      </c>
      <c r="K7" s="10"/>
      <c r="L7" s="10"/>
      <c r="M7" s="10"/>
      <c r="N7" s="10"/>
      <c r="O7" s="10">
        <f t="shared" si="2"/>
        <v>5.0625</v>
      </c>
      <c r="P7" s="10">
        <f t="shared" si="3"/>
        <v>7488.9375</v>
      </c>
      <c r="Q7" s="10">
        <f t="shared" si="4"/>
        <v>11078357.506944444</v>
      </c>
      <c r="R7" s="10">
        <f t="shared" si="5"/>
        <v>4376.5714285714294</v>
      </c>
      <c r="S7" s="10">
        <f t="shared" si="6"/>
        <v>6474245.9047619049</v>
      </c>
      <c r="T7" s="11">
        <f t="shared" si="7"/>
        <v>3783580.7346938783</v>
      </c>
    </row>
    <row r="8" spans="1:20" x14ac:dyDescent="0.2">
      <c r="A8" s="9">
        <v>2</v>
      </c>
      <c r="B8" s="10">
        <v>613</v>
      </c>
      <c r="C8" s="10">
        <f>'3 Data'!D10</f>
        <v>33.696428571428569</v>
      </c>
      <c r="D8" s="10">
        <f>'3 Data'!H10</f>
        <v>3434.7083333333335</v>
      </c>
      <c r="E8" s="10">
        <f>'3 Data'!Q10</f>
        <v>1989.0000000000002</v>
      </c>
      <c r="F8" s="10">
        <f>'4 Results'!$E$24*C13+'4 Results'!$E$25*D8</f>
        <v>1942.69792728426</v>
      </c>
      <c r="G8" s="14">
        <f t="shared" si="0"/>
        <v>46.302072715740223</v>
      </c>
      <c r="H8" s="10">
        <f t="shared" si="1"/>
        <v>2143.8819377736954</v>
      </c>
      <c r="I8" s="10">
        <f>'4 Results'!$E$24*C8</f>
        <v>36.035353312416966</v>
      </c>
      <c r="J8" s="10">
        <f>'4 Results'!$E$25*D8</f>
        <v>1943.805532208542</v>
      </c>
      <c r="K8" s="10"/>
      <c r="L8" s="10"/>
      <c r="M8" s="10"/>
      <c r="N8" s="10"/>
      <c r="O8" s="10">
        <f t="shared" si="2"/>
        <v>1135.4492984693877</v>
      </c>
      <c r="P8" s="10">
        <f t="shared" si="3"/>
        <v>115737.40401785714</v>
      </c>
      <c r="Q8" s="10">
        <f t="shared" si="4"/>
        <v>11797221.335069446</v>
      </c>
      <c r="R8" s="10">
        <f t="shared" si="5"/>
        <v>67022.196428571435</v>
      </c>
      <c r="S8" s="10">
        <f t="shared" si="6"/>
        <v>6831634.8750000009</v>
      </c>
      <c r="T8" s="11">
        <f t="shared" si="7"/>
        <v>3956121.0000000009</v>
      </c>
    </row>
    <row r="9" spans="1:20" x14ac:dyDescent="0.2">
      <c r="A9" s="9">
        <v>3</v>
      </c>
      <c r="B9" s="10">
        <v>614</v>
      </c>
      <c r="C9" s="10">
        <f>'3 Data'!D11</f>
        <v>-18.160714285714292</v>
      </c>
      <c r="D9" s="10">
        <f>'3 Data'!H11</f>
        <v>3484.0416666666665</v>
      </c>
      <c r="E9" s="10">
        <f>'3 Data'!Q11</f>
        <v>1822.7142857142858</v>
      </c>
      <c r="F9" s="10">
        <f>'4 Results'!$E$24*C14+'4 Results'!$E$25*D9</f>
        <v>1954.0221784013095</v>
      </c>
      <c r="G9" s="14">
        <f t="shared" si="0"/>
        <v>-131.3078926870237</v>
      </c>
      <c r="H9" s="10">
        <f t="shared" si="1"/>
        <v>17241.76268190693</v>
      </c>
      <c r="I9" s="10">
        <f>'4 Results'!$E$24*C9</f>
        <v>-19.421279448186574</v>
      </c>
      <c r="J9" s="10">
        <f>'4 Results'!$E$25*D9</f>
        <v>1971.7247605531963</v>
      </c>
      <c r="K9" s="10"/>
      <c r="L9" s="10"/>
      <c r="M9" s="10"/>
      <c r="N9" s="10"/>
      <c r="O9" s="10">
        <f t="shared" si="2"/>
        <v>329.81154336734716</v>
      </c>
      <c r="P9" s="10">
        <f t="shared" si="3"/>
        <v>-63272.685267857159</v>
      </c>
      <c r="Q9" s="10">
        <f t="shared" si="4"/>
        <v>12138546.335069444</v>
      </c>
      <c r="R9" s="10">
        <f t="shared" si="5"/>
        <v>-33101.793367346952</v>
      </c>
      <c r="S9" s="10">
        <f t="shared" si="6"/>
        <v>6350412.5178571427</v>
      </c>
      <c r="T9" s="11">
        <f t="shared" si="7"/>
        <v>3322287.3673469392</v>
      </c>
    </row>
    <row r="10" spans="1:20" x14ac:dyDescent="0.2">
      <c r="A10" s="9">
        <v>4</v>
      </c>
      <c r="B10" s="10">
        <v>615</v>
      </c>
      <c r="C10" s="10">
        <f>'3 Data'!D12</f>
        <v>23.178571428571431</v>
      </c>
      <c r="D10" s="10">
        <f>'3 Data'!H12</f>
        <v>3295.4166666666665</v>
      </c>
      <c r="E10" s="10">
        <f>'3 Data'!Q12</f>
        <v>1840.8571428571427</v>
      </c>
      <c r="F10" s="10">
        <f>'4 Results'!$E$24*C15+'4 Results'!$E$25*D10</f>
        <v>1902.0236319612848</v>
      </c>
      <c r="G10" s="14">
        <f t="shared" si="0"/>
        <v>-61.166489104142101</v>
      </c>
      <c r="H10" s="10">
        <f t="shared" si="1"/>
        <v>3741.3393893271345</v>
      </c>
      <c r="I10" s="10">
        <f>'4 Results'!$E$24*C10</f>
        <v>24.787434339966733</v>
      </c>
      <c r="J10" s="10">
        <f>'4 Results'!$E$25*D10</f>
        <v>1864.9761569077136</v>
      </c>
      <c r="K10" s="10"/>
      <c r="L10" s="10"/>
      <c r="M10" s="10"/>
      <c r="N10" s="10"/>
      <c r="O10" s="10">
        <f>C10*C10</f>
        <v>537.24617346938783</v>
      </c>
      <c r="P10" s="10">
        <f t="shared" si="3"/>
        <v>76383.050595238092</v>
      </c>
      <c r="Q10" s="10">
        <f t="shared" si="4"/>
        <v>10859771.006944444</v>
      </c>
      <c r="R10" s="10">
        <f t="shared" si="5"/>
        <v>42668.4387755102</v>
      </c>
      <c r="S10" s="10">
        <f t="shared" si="6"/>
        <v>6066391.3095238088</v>
      </c>
      <c r="T10" s="11">
        <f t="shared" si="7"/>
        <v>3388755.0204081624</v>
      </c>
    </row>
    <row r="11" spans="1:20" x14ac:dyDescent="0.2">
      <c r="A11" s="9">
        <v>5</v>
      </c>
      <c r="B11" s="10">
        <v>616</v>
      </c>
      <c r="C11" s="10">
        <f>'3 Data'!D13</f>
        <v>17.160714285714292</v>
      </c>
      <c r="D11" s="10">
        <f>'3 Data'!H13</f>
        <v>3168.9583333333335</v>
      </c>
      <c r="E11" s="10">
        <f>'3 Data'!Q13</f>
        <v>1809.4285714285713</v>
      </c>
      <c r="F11" s="10">
        <f>'4 Results'!$E$24*C16+'4 Results'!$E$25*D11</f>
        <v>1767.323548214687</v>
      </c>
      <c r="G11" s="14">
        <f t="shared" si="0"/>
        <v>42.105023213884351</v>
      </c>
      <c r="H11" s="10">
        <f t="shared" si="1"/>
        <v>1772.8329798417401</v>
      </c>
      <c r="I11" s="10">
        <f>'4 Results'!$E$24*C11</f>
        <v>18.351867797155652</v>
      </c>
      <c r="J11" s="10">
        <f>'4 Results'!$E$25*D11</f>
        <v>1793.4095538451913</v>
      </c>
      <c r="K11" s="10"/>
      <c r="L11" s="10"/>
      <c r="M11" s="10"/>
      <c r="N11" s="10"/>
      <c r="O11" s="10">
        <f t="shared" ref="O11:O74" si="8">C11*C11</f>
        <v>294.4901147959186</v>
      </c>
      <c r="P11" s="10">
        <f t="shared" si="3"/>
        <v>54381.588541666686</v>
      </c>
      <c r="Q11" s="10">
        <f t="shared" si="4"/>
        <v>10042296.918402778</v>
      </c>
      <c r="R11" s="10">
        <f>C11*E11</f>
        <v>31051.086734693887</v>
      </c>
      <c r="S11" s="10">
        <f t="shared" si="6"/>
        <v>5734003.75</v>
      </c>
      <c r="T11" s="11">
        <f t="shared" si="7"/>
        <v>3274031.7551020402</v>
      </c>
    </row>
    <row r="12" spans="1:20" x14ac:dyDescent="0.2">
      <c r="A12" s="9">
        <v>6</v>
      </c>
      <c r="B12" s="10">
        <v>617</v>
      </c>
      <c r="C12" s="10">
        <f>'3 Data'!D14</f>
        <v>18.517857142857139</v>
      </c>
      <c r="D12" s="10">
        <f>'3 Data'!H14</f>
        <v>3172.625</v>
      </c>
      <c r="E12" s="10">
        <f>'3 Data'!Q14</f>
        <v>1861.8571428571429</v>
      </c>
      <c r="F12" s="10">
        <f>'4 Results'!$E$24*C17+'4 Results'!$E$25*D12</f>
        <v>1792.3527832209736</v>
      </c>
      <c r="G12" s="14">
        <f t="shared" si="0"/>
        <v>69.504359636169283</v>
      </c>
      <c r="H12" s="10">
        <f t="shared" si="1"/>
        <v>4830.8560084339579</v>
      </c>
      <c r="I12" s="10">
        <f>'4 Results'!$E$24*C12</f>
        <v>19.803212180697606</v>
      </c>
      <c r="J12" s="10">
        <f>'4 Results'!$E$25*D12</f>
        <v>1795.4846316275641</v>
      </c>
      <c r="K12" s="10"/>
      <c r="L12" s="10"/>
      <c r="M12" s="10"/>
      <c r="N12" s="10"/>
      <c r="O12" s="10">
        <f t="shared" si="8"/>
        <v>342.91103316326513</v>
      </c>
      <c r="P12" s="10">
        <f t="shared" si="3"/>
        <v>58750.21651785713</v>
      </c>
      <c r="Q12" s="10">
        <f t="shared" si="4"/>
        <v>10065549.390625</v>
      </c>
      <c r="R12" s="10">
        <f t="shared" si="5"/>
        <v>34477.604591836731</v>
      </c>
      <c r="S12" s="10">
        <f t="shared" si="6"/>
        <v>5906974.5178571427</v>
      </c>
      <c r="T12" s="11">
        <f t="shared" si="7"/>
        <v>3466512.0204081633</v>
      </c>
    </row>
    <row r="13" spans="1:20" x14ac:dyDescent="0.2">
      <c r="A13" s="9">
        <v>7</v>
      </c>
      <c r="B13" s="10">
        <v>618</v>
      </c>
      <c r="C13" s="10">
        <f>'3 Data'!D15</f>
        <v>-1.0357142857142918</v>
      </c>
      <c r="D13" s="10">
        <f>'3 Data'!H15</f>
        <v>3231.0833333333335</v>
      </c>
      <c r="E13" s="10">
        <f>'3 Data'!Q15</f>
        <v>1806.8571428571429</v>
      </c>
      <c r="F13" s="10">
        <f>'4 Results'!$E$24*C18+'4 Results'!$E$25*D13</f>
        <v>1852.4196731441207</v>
      </c>
      <c r="G13" s="14">
        <f t="shared" si="0"/>
        <v>-45.56253028697779</v>
      </c>
      <c r="H13" s="10">
        <f t="shared" si="1"/>
        <v>2075.9441661517685</v>
      </c>
      <c r="I13" s="10">
        <f>'4 Results'!$E$24*C13</f>
        <v>-1.1076049242820329</v>
      </c>
      <c r="J13" s="10">
        <f>'4 Results'!$E$25*D13</f>
        <v>1828.5679739988061</v>
      </c>
      <c r="K13" s="10"/>
      <c r="L13" s="10"/>
      <c r="M13" s="10"/>
      <c r="N13" s="10"/>
      <c r="O13" s="10">
        <f t="shared" si="8"/>
        <v>1.0727040816326656</v>
      </c>
      <c r="P13" s="10">
        <f t="shared" si="3"/>
        <v>-3346.4791666666865</v>
      </c>
      <c r="Q13" s="10">
        <f t="shared" si="4"/>
        <v>10439899.506944446</v>
      </c>
      <c r="R13" s="10">
        <f t="shared" si="5"/>
        <v>-1871.3877551020519</v>
      </c>
      <c r="S13" s="10">
        <f t="shared" si="6"/>
        <v>5838106</v>
      </c>
      <c r="T13" s="11">
        <f t="shared" si="7"/>
        <v>3264732.7346938779</v>
      </c>
    </row>
    <row r="14" spans="1:20" x14ac:dyDescent="0.2">
      <c r="A14" s="9">
        <v>8</v>
      </c>
      <c r="B14" s="10">
        <v>619</v>
      </c>
      <c r="C14" s="10">
        <f>'3 Data'!D16</f>
        <v>-16.553571428571431</v>
      </c>
      <c r="D14" s="10">
        <f>'3 Data'!H16</f>
        <v>3261.125</v>
      </c>
      <c r="E14" s="10">
        <f>'3 Data'!Q16</f>
        <v>1786.7142857142858</v>
      </c>
      <c r="F14" s="10">
        <f>'4 Results'!$E$24*C19+'4 Results'!$E$25*D14</f>
        <v>1835.4482461451148</v>
      </c>
      <c r="G14" s="14">
        <f t="shared" si="0"/>
        <v>-48.733960430829029</v>
      </c>
      <c r="H14" s="10">
        <f t="shared" si="1"/>
        <v>2374.9988992736094</v>
      </c>
      <c r="I14" s="10">
        <f>'4 Results'!$E$24*C14</f>
        <v>-17.702582151886876</v>
      </c>
      <c r="J14" s="10">
        <f>'4 Results'!$E$25*D14</f>
        <v>1845.5694635566574</v>
      </c>
      <c r="K14" s="10"/>
      <c r="L14" s="10"/>
      <c r="M14" s="10"/>
      <c r="N14" s="10"/>
      <c r="O14" s="10">
        <f t="shared" si="8"/>
        <v>274.02072704081638</v>
      </c>
      <c r="P14" s="10">
        <f t="shared" si="3"/>
        <v>-53983.265625000007</v>
      </c>
      <c r="Q14" s="10">
        <f t="shared" si="4"/>
        <v>10634936.265625</v>
      </c>
      <c r="R14" s="10">
        <f t="shared" si="5"/>
        <v>-29576.502551020414</v>
      </c>
      <c r="S14" s="10">
        <f t="shared" si="6"/>
        <v>5826698.625</v>
      </c>
      <c r="T14" s="11">
        <f t="shared" si="7"/>
        <v>3192347.9387755105</v>
      </c>
    </row>
    <row r="15" spans="1:20" x14ac:dyDescent="0.2">
      <c r="A15" s="9">
        <v>9</v>
      </c>
      <c r="B15" s="10">
        <v>620</v>
      </c>
      <c r="C15" s="10">
        <f>'3 Data'!D17</f>
        <v>34.642857142857146</v>
      </c>
      <c r="D15" s="10">
        <f>'3 Data'!H17</f>
        <v>3123.6666666666665</v>
      </c>
      <c r="E15" s="10">
        <f>'3 Data'!Q17</f>
        <v>1838.1428571428571</v>
      </c>
      <c r="F15" s="10">
        <f>'4 Results'!$E$24*C20+'4 Results'!$E$25*D15</f>
        <v>1751.3163263757899</v>
      </c>
      <c r="G15" s="14">
        <f t="shared" si="0"/>
        <v>86.826530767067197</v>
      </c>
      <c r="H15" s="10">
        <f t="shared" si="1"/>
        <v>7538.8464450444662</v>
      </c>
      <c r="I15" s="10">
        <f>'4 Results'!$E$24*C15</f>
        <v>37.047475053571233</v>
      </c>
      <c r="J15" s="10">
        <f>'4 Results'!$E$25*D15</f>
        <v>1767.7776271470159</v>
      </c>
      <c r="K15" s="10"/>
      <c r="L15" s="10"/>
      <c r="M15" s="10"/>
      <c r="N15" s="10"/>
      <c r="O15" s="10">
        <f t="shared" si="8"/>
        <v>1200.1275510204084</v>
      </c>
      <c r="P15" s="10">
        <f t="shared" si="3"/>
        <v>108212.73809523811</v>
      </c>
      <c r="Q15" s="10">
        <f t="shared" si="4"/>
        <v>9757293.444444444</v>
      </c>
      <c r="R15" s="10">
        <f t="shared" si="5"/>
        <v>63678.520408163269</v>
      </c>
      <c r="S15" s="10">
        <f t="shared" si="6"/>
        <v>5741745.5714285709</v>
      </c>
      <c r="T15" s="11">
        <f t="shared" si="7"/>
        <v>3378769.163265306</v>
      </c>
    </row>
    <row r="16" spans="1:20" x14ac:dyDescent="0.2">
      <c r="A16" s="9">
        <v>10</v>
      </c>
      <c r="B16" s="10">
        <v>621</v>
      </c>
      <c r="C16" s="10">
        <f>'3 Data'!D18</f>
        <v>-24.392857142857139</v>
      </c>
      <c r="D16" s="10">
        <f>'3 Data'!H18</f>
        <v>3057.0833333333335</v>
      </c>
      <c r="E16" s="10">
        <f>'3 Data'!Q18</f>
        <v>1699.8571428571429</v>
      </c>
      <c r="F16" s="10">
        <f>'4 Results'!$E$24*C21+'4 Results'!$E$25*D16</f>
        <v>1694.80551656945</v>
      </c>
      <c r="G16" s="14">
        <f t="shared" si="0"/>
        <v>5.0516262876928977</v>
      </c>
      <c r="H16" s="10">
        <f t="shared" si="1"/>
        <v>25.518928150509925</v>
      </c>
      <c r="I16" s="10">
        <f>'4 Results'!$E$24*C16</f>
        <v>-26.086005630504275</v>
      </c>
      <c r="J16" s="10">
        <f>'4 Results'!$E$25*D16</f>
        <v>1730.0961010534704</v>
      </c>
      <c r="K16" s="10"/>
      <c r="L16" s="10"/>
      <c r="M16" s="10"/>
      <c r="N16" s="10"/>
      <c r="O16" s="10">
        <f t="shared" si="8"/>
        <v>595.01147959183652</v>
      </c>
      <c r="P16" s="10">
        <f t="shared" si="3"/>
        <v>-74570.997023809512</v>
      </c>
      <c r="Q16" s="10">
        <f t="shared" si="4"/>
        <v>9345758.5069444459</v>
      </c>
      <c r="R16" s="10">
        <f t="shared" si="5"/>
        <v>-41464.372448979586</v>
      </c>
      <c r="S16" s="10">
        <f t="shared" si="6"/>
        <v>5196604.9404761912</v>
      </c>
      <c r="T16" s="11">
        <f t="shared" si="7"/>
        <v>2889514.3061224492</v>
      </c>
    </row>
    <row r="17" spans="1:20" x14ac:dyDescent="0.2">
      <c r="A17" s="9">
        <v>11</v>
      </c>
      <c r="B17" s="10">
        <v>622</v>
      </c>
      <c r="C17" s="10">
        <f>'3 Data'!D19</f>
        <v>-2.9285714285714306</v>
      </c>
      <c r="D17" s="10">
        <f>'3 Data'!H19</f>
        <v>2932</v>
      </c>
      <c r="E17" s="10">
        <f>'3 Data'!Q19</f>
        <v>1741.8571428571429</v>
      </c>
      <c r="F17" s="10">
        <f>'4 Results'!$E$24*C22+'4 Results'!$E$25*D17</f>
        <v>1689.2893716614544</v>
      </c>
      <c r="G17" s="14">
        <f t="shared" si="0"/>
        <v>52.567771195688465</v>
      </c>
      <c r="H17" s="10">
        <f t="shared" si="1"/>
        <v>2763.3705684822539</v>
      </c>
      <c r="I17" s="10">
        <f>'4 Results'!$E$24*C17</f>
        <v>-3.1318484065905601</v>
      </c>
      <c r="J17" s="10">
        <f>'4 Results'!$E$25*D17</f>
        <v>1659.3076521593375</v>
      </c>
      <c r="K17" s="10"/>
      <c r="L17" s="10"/>
      <c r="M17" s="10"/>
      <c r="N17" s="10"/>
      <c r="O17" s="10">
        <f t="shared" si="8"/>
        <v>8.576530612244909</v>
      </c>
      <c r="P17" s="10">
        <f t="shared" si="3"/>
        <v>-8586.5714285714348</v>
      </c>
      <c r="Q17" s="10">
        <f t="shared" si="4"/>
        <v>8596624</v>
      </c>
      <c r="R17" s="10">
        <f t="shared" si="5"/>
        <v>-5101.1530612244933</v>
      </c>
      <c r="S17" s="10">
        <f t="shared" si="6"/>
        <v>5107125.1428571427</v>
      </c>
      <c r="T17" s="11">
        <f t="shared" si="7"/>
        <v>3034066.3061224492</v>
      </c>
    </row>
    <row r="18" spans="1:20" x14ac:dyDescent="0.2">
      <c r="A18" s="9">
        <v>12</v>
      </c>
      <c r="B18" s="10">
        <v>623</v>
      </c>
      <c r="C18" s="10">
        <f>'3 Data'!D20</f>
        <v>22.303571428571431</v>
      </c>
      <c r="D18" s="10">
        <f>'3 Data'!H20</f>
        <v>2941.7916666666665</v>
      </c>
      <c r="E18" s="10">
        <f>'3 Data'!Q20</f>
        <v>1608.1428571428571</v>
      </c>
      <c r="F18" s="10">
        <f>'4 Results'!$E$24*C23+'4 Results'!$E$25*D18</f>
        <v>1694.9835456505684</v>
      </c>
      <c r="G18" s="14">
        <f t="shared" si="0"/>
        <v>-86.84068850771132</v>
      </c>
      <c r="H18" s="10">
        <f t="shared" si="1"/>
        <v>7541.3051804933448</v>
      </c>
      <c r="I18" s="10">
        <f>'4 Results'!$E$24*C18</f>
        <v>23.851699145314676</v>
      </c>
      <c r="J18" s="10">
        <f>'4 Results'!$E$25*D18</f>
        <v>1664.849053055447</v>
      </c>
      <c r="K18" s="10"/>
      <c r="L18" s="10"/>
      <c r="M18" s="10"/>
      <c r="N18" s="10"/>
      <c r="O18" s="10">
        <f t="shared" si="8"/>
        <v>497.44929846938783</v>
      </c>
      <c r="P18" s="10">
        <f t="shared" si="3"/>
        <v>65612.460565476198</v>
      </c>
      <c r="Q18" s="10">
        <f t="shared" si="4"/>
        <v>8654138.210069444</v>
      </c>
      <c r="R18" s="10">
        <f t="shared" si="5"/>
        <v>35867.329081632655</v>
      </c>
      <c r="S18" s="10">
        <f t="shared" si="6"/>
        <v>4730821.2559523806</v>
      </c>
      <c r="T18" s="11">
        <f t="shared" si="7"/>
        <v>2586123.448979592</v>
      </c>
    </row>
    <row r="19" spans="1:20" x14ac:dyDescent="0.2">
      <c r="A19" s="9">
        <v>13</v>
      </c>
      <c r="B19" s="10">
        <v>624</v>
      </c>
      <c r="C19" s="10">
        <f>'3 Data'!D21</f>
        <v>-9.4642857142857082</v>
      </c>
      <c r="D19" s="10">
        <f>'3 Data'!H21</f>
        <v>2959.9166666666665</v>
      </c>
      <c r="E19" s="10">
        <f>'3 Data'!Q21</f>
        <v>1686.1428571428571</v>
      </c>
      <c r="F19" s="10">
        <f>'4 Results'!$E$24*C24+'4 Results'!$E$25*D19</f>
        <v>1670.5424436670792</v>
      </c>
      <c r="G19" s="14">
        <f t="shared" si="0"/>
        <v>15.600413475777941</v>
      </c>
      <c r="H19" s="10">
        <f t="shared" si="1"/>
        <v>243.37290061523399</v>
      </c>
      <c r="I19" s="10">
        <f>'4 Results'!$E$24*C19</f>
        <v>-10.12121741154265</v>
      </c>
      <c r="J19" s="10">
        <f>'4 Results'!$E$25*D19</f>
        <v>1675.1065398205862</v>
      </c>
      <c r="K19" s="10"/>
      <c r="L19" s="10"/>
      <c r="M19" s="10"/>
      <c r="N19" s="10"/>
      <c r="O19" s="10">
        <f t="shared" si="8"/>
        <v>89.572704081632537</v>
      </c>
      <c r="P19" s="10">
        <f t="shared" si="3"/>
        <v>-28013.497023809505</v>
      </c>
      <c r="Q19" s="10">
        <f t="shared" si="4"/>
        <v>8761106.6736111101</v>
      </c>
      <c r="R19" s="10">
        <f t="shared" si="5"/>
        <v>-15958.13775510203</v>
      </c>
      <c r="S19" s="10">
        <f t="shared" si="6"/>
        <v>4990842.3452380951</v>
      </c>
      <c r="T19" s="11">
        <f t="shared" si="7"/>
        <v>2843077.7346938774</v>
      </c>
    </row>
    <row r="20" spans="1:20" x14ac:dyDescent="0.2">
      <c r="A20" s="9">
        <v>14</v>
      </c>
      <c r="B20" s="10">
        <v>625</v>
      </c>
      <c r="C20" s="10">
        <f>'3 Data'!D22</f>
        <v>-15.392857142857139</v>
      </c>
      <c r="D20" s="10">
        <f>'3 Data'!H22</f>
        <v>2653.5833333333335</v>
      </c>
      <c r="E20" s="10">
        <f>'3 Data'!Q22</f>
        <v>1452.7142857142858</v>
      </c>
      <c r="F20" s="10">
        <f>'4 Results'!$E$24*C25+'4 Results'!$E$25*D20</f>
        <v>1537.0338077590827</v>
      </c>
      <c r="G20" s="14">
        <f t="shared" si="0"/>
        <v>-84.31952204479694</v>
      </c>
      <c r="H20" s="10">
        <f t="shared" si="1"/>
        <v>7109.7817978629973</v>
      </c>
      <c r="I20" s="10">
        <f>'4 Results'!$E$24*C20</f>
        <v>-16.461300771225975</v>
      </c>
      <c r="J20" s="10">
        <f>'4 Results'!$E$25*D20</f>
        <v>1501.7432232750623</v>
      </c>
      <c r="K20" s="10"/>
      <c r="L20" s="10"/>
      <c r="M20" s="10"/>
      <c r="N20" s="10"/>
      <c r="O20" s="10">
        <f t="shared" si="8"/>
        <v>236.94005102040805</v>
      </c>
      <c r="P20" s="10">
        <f t="shared" si="3"/>
        <v>-40846.229166666657</v>
      </c>
      <c r="Q20" s="10">
        <f t="shared" si="4"/>
        <v>7041504.506944445</v>
      </c>
      <c r="R20" s="10">
        <f t="shared" si="5"/>
        <v>-22361.423469387752</v>
      </c>
      <c r="S20" s="10">
        <f t="shared" si="6"/>
        <v>3854898.416666667</v>
      </c>
      <c r="T20" s="11">
        <f t="shared" si="7"/>
        <v>2110378.7959183673</v>
      </c>
    </row>
    <row r="21" spans="1:20" x14ac:dyDescent="0.2">
      <c r="A21" s="9">
        <v>15</v>
      </c>
      <c r="B21" s="10">
        <v>626</v>
      </c>
      <c r="C21" s="10">
        <f>'3 Data'!D23</f>
        <v>-33</v>
      </c>
      <c r="D21" s="10">
        <f>'3 Data'!H23</f>
        <v>2858.5</v>
      </c>
      <c r="E21" s="10">
        <f>'3 Data'!Q23</f>
        <v>1543.2857142857142</v>
      </c>
      <c r="F21" s="10">
        <f>'4 Results'!$E$24*C26+'4 Results'!$E$25*D21</f>
        <v>1634.3067520221023</v>
      </c>
      <c r="G21" s="14">
        <f t="shared" si="0"/>
        <v>-91.021037736388053</v>
      </c>
      <c r="H21" s="10">
        <f t="shared" si="1"/>
        <v>8284.8293106089786</v>
      </c>
      <c r="I21" s="10">
        <f>'4 Results'!$E$24*C21</f>
        <v>-35.290584484020428</v>
      </c>
      <c r="J21" s="10">
        <f>'4 Results'!$E$25*D21</f>
        <v>1617.7117747944974</v>
      </c>
      <c r="K21" s="10"/>
      <c r="L21" s="10"/>
      <c r="M21" s="10"/>
      <c r="N21" s="10"/>
      <c r="O21" s="10">
        <f t="shared" si="8"/>
        <v>1089</v>
      </c>
      <c r="P21" s="10">
        <f t="shared" si="3"/>
        <v>-94330.5</v>
      </c>
      <c r="Q21" s="10">
        <f t="shared" si="4"/>
        <v>8171022.25</v>
      </c>
      <c r="R21" s="10">
        <f t="shared" si="5"/>
        <v>-50928.428571428572</v>
      </c>
      <c r="S21" s="10">
        <f t="shared" si="6"/>
        <v>4411482.2142857146</v>
      </c>
      <c r="T21" s="11">
        <f t="shared" si="7"/>
        <v>2381730.7959183673</v>
      </c>
    </row>
    <row r="22" spans="1:20" x14ac:dyDescent="0.2">
      <c r="A22" s="9">
        <v>16</v>
      </c>
      <c r="B22" s="10">
        <v>627</v>
      </c>
      <c r="C22" s="10">
        <f>'3 Data'!D24</f>
        <v>28.035714285714285</v>
      </c>
      <c r="D22" s="10">
        <f>'3 Data'!H24</f>
        <v>2573.0833333333335</v>
      </c>
      <c r="E22" s="10">
        <f>'3 Data'!Q24</f>
        <v>1552.2857142857142</v>
      </c>
      <c r="F22" s="10">
        <f>'4 Results'!$E$24*C27+'4 Results'!$E$25*D22</f>
        <v>1425.0010261707107</v>
      </c>
      <c r="G22" s="14">
        <f t="shared" si="0"/>
        <v>127.28468811500352</v>
      </c>
      <c r="H22" s="10">
        <f t="shared" si="1"/>
        <v>16201.391828533719</v>
      </c>
      <c r="I22" s="10">
        <f>'4 Results'!$E$24*C22</f>
        <v>29.981719502116924</v>
      </c>
      <c r="J22" s="10">
        <f>'4 Results'!$E$25*D22</f>
        <v>1456.1858337802373</v>
      </c>
      <c r="K22" s="10"/>
      <c r="L22" s="10"/>
      <c r="M22" s="10"/>
      <c r="N22" s="10"/>
      <c r="O22" s="10">
        <f t="shared" si="8"/>
        <v>786.00127551020398</v>
      </c>
      <c r="P22" s="10">
        <f t="shared" si="3"/>
        <v>72138.229166666672</v>
      </c>
      <c r="Q22" s="10">
        <f t="shared" si="4"/>
        <v>6620757.8402777789</v>
      </c>
      <c r="R22" s="10">
        <f t="shared" si="5"/>
        <v>43519.4387755102</v>
      </c>
      <c r="S22" s="10">
        <f t="shared" si="6"/>
        <v>3994160.5</v>
      </c>
      <c r="T22" s="11">
        <f>E22*E22</f>
        <v>2409590.9387755101</v>
      </c>
    </row>
    <row r="23" spans="1:20" x14ac:dyDescent="0.2">
      <c r="A23" s="9">
        <v>17</v>
      </c>
      <c r="B23" s="10">
        <v>628</v>
      </c>
      <c r="C23" s="10">
        <f>'3 Data'!D25</f>
        <v>28.178571428571431</v>
      </c>
      <c r="D23" s="10">
        <f>'3 Data'!H25</f>
        <v>2491.0833333333335</v>
      </c>
      <c r="E23" s="10">
        <f>'3 Data'!Q25</f>
        <v>1465.7142857142856</v>
      </c>
      <c r="F23" s="10">
        <f>'4 Results'!$E$24*C28+'4 Results'!$E$25*D23</f>
        <v>1432.6000295965221</v>
      </c>
      <c r="G23" s="14">
        <f t="shared" si="0"/>
        <v>33.114256117763489</v>
      </c>
      <c r="H23" s="10">
        <f t="shared" si="1"/>
        <v>1096.5539582328367</v>
      </c>
      <c r="I23" s="10">
        <f>'4 Results'!$E$24*C23</f>
        <v>30.134492595121344</v>
      </c>
      <c r="J23" s="10">
        <f>'4 Results'!$E$25*D23</f>
        <v>1409.7795488289871</v>
      </c>
      <c r="K23" s="10"/>
      <c r="L23" s="10"/>
      <c r="M23" s="10"/>
      <c r="N23" s="10"/>
      <c r="O23" s="10">
        <f t="shared" si="8"/>
        <v>794.03188775510216</v>
      </c>
      <c r="P23" s="10">
        <f t="shared" si="3"/>
        <v>70195.169642857145</v>
      </c>
      <c r="Q23" s="10">
        <f t="shared" si="4"/>
        <v>6205496.1736111119</v>
      </c>
      <c r="R23" s="10">
        <f t="shared" si="5"/>
        <v>41301.734693877552</v>
      </c>
      <c r="S23" s="10">
        <f t="shared" si="6"/>
        <v>3651216.4285714282</v>
      </c>
      <c r="T23" s="11">
        <f t="shared" si="7"/>
        <v>2148318.3673469382</v>
      </c>
    </row>
    <row r="24" spans="1:20" x14ac:dyDescent="0.2">
      <c r="A24" s="9">
        <v>18</v>
      </c>
      <c r="B24" s="10">
        <v>629</v>
      </c>
      <c r="C24" s="10">
        <f>'3 Data'!D26</f>
        <v>-4.2678571428571388</v>
      </c>
      <c r="D24" s="10">
        <f>'3 Data'!H26</f>
        <v>2559.4583333333335</v>
      </c>
      <c r="E24" s="10">
        <f>'3 Data'!Q26</f>
        <v>1413.2857142857142</v>
      </c>
      <c r="F24" s="10">
        <f>'4 Results'!$E$24*C29+'4 Results'!$E$25*D24</f>
        <v>1437.4180807781793</v>
      </c>
      <c r="G24" s="14">
        <f t="shared" si="0"/>
        <v>-24.132366492465053</v>
      </c>
      <c r="H24" s="10">
        <f t="shared" si="1"/>
        <v>582.37111252664999</v>
      </c>
      <c r="I24" s="10">
        <f>'4 Results'!$E$24*C24</f>
        <v>-4.5640961535069673</v>
      </c>
      <c r="J24" s="10">
        <f>'4 Results'!$E$25*D24</f>
        <v>1448.475033384374</v>
      </c>
      <c r="K24" s="10"/>
      <c r="L24" s="10"/>
      <c r="M24" s="10"/>
      <c r="N24" s="10"/>
      <c r="O24" s="10">
        <f t="shared" si="8"/>
        <v>18.2146045918367</v>
      </c>
      <c r="P24" s="10">
        <f t="shared" si="3"/>
        <v>-10923.402529761895</v>
      </c>
      <c r="Q24" s="10">
        <f t="shared" si="4"/>
        <v>6550826.960069445</v>
      </c>
      <c r="R24" s="10">
        <f t="shared" si="5"/>
        <v>-6031.7015306122385</v>
      </c>
      <c r="S24" s="10">
        <f t="shared" si="6"/>
        <v>3617245.8988095238</v>
      </c>
      <c r="T24" s="11">
        <f t="shared" si="7"/>
        <v>1997376.5102040814</v>
      </c>
    </row>
    <row r="25" spans="1:20" x14ac:dyDescent="0.2">
      <c r="A25" s="9">
        <v>19</v>
      </c>
      <c r="B25" s="10">
        <v>630</v>
      </c>
      <c r="C25" s="10">
        <f>'3 Data'!D27</f>
        <v>33</v>
      </c>
      <c r="D25" s="10">
        <f>'3 Data'!H27</f>
        <v>2438.1666666666665</v>
      </c>
      <c r="E25" s="10">
        <f>'3 Data'!Q27</f>
        <v>1400.5714285714287</v>
      </c>
      <c r="F25" s="10">
        <f>'4 Results'!$E$24*C30+'4 Results'!$E$25*D25</f>
        <v>1433.6085322982044</v>
      </c>
      <c r="G25" s="14">
        <f t="shared" si="0"/>
        <v>-33.03710372677574</v>
      </c>
      <c r="H25" s="10">
        <f t="shared" si="1"/>
        <v>1091.4502226537395</v>
      </c>
      <c r="I25" s="10">
        <f>'4 Results'!$E$24*C25</f>
        <v>35.290584484020428</v>
      </c>
      <c r="J25" s="10">
        <f>'4 Results'!$E$25*D25</f>
        <v>1379.8324035606495</v>
      </c>
      <c r="K25" s="10"/>
      <c r="L25" s="10"/>
      <c r="M25" s="10"/>
      <c r="N25" s="10"/>
      <c r="O25" s="10">
        <f t="shared" si="8"/>
        <v>1089</v>
      </c>
      <c r="P25" s="10">
        <f t="shared" si="3"/>
        <v>80459.5</v>
      </c>
      <c r="Q25" s="10">
        <f t="shared" si="4"/>
        <v>5944656.694444444</v>
      </c>
      <c r="R25" s="10">
        <f t="shared" si="5"/>
        <v>46218.857142857145</v>
      </c>
      <c r="S25" s="10">
        <f t="shared" si="6"/>
        <v>3414826.5714285714</v>
      </c>
      <c r="T25" s="11">
        <f t="shared" si="7"/>
        <v>1961600.3265306125</v>
      </c>
    </row>
    <row r="26" spans="1:20" x14ac:dyDescent="0.2">
      <c r="A26" s="9">
        <v>20</v>
      </c>
      <c r="B26" s="10">
        <v>631</v>
      </c>
      <c r="C26" s="10">
        <f>'3 Data'!D28</f>
        <v>15.517857142857139</v>
      </c>
      <c r="D26" s="10">
        <f>'3 Data'!H28</f>
        <v>2298.4583333333335</v>
      </c>
      <c r="E26" s="10">
        <f>'3 Data'!Q28</f>
        <v>1384.7142857142858</v>
      </c>
      <c r="F26" s="10">
        <f>'4 Results'!$E$24*C31+'4 Results'!$E$25*D26</f>
        <v>1319.5392177692881</v>
      </c>
      <c r="G26" s="14">
        <f t="shared" si="0"/>
        <v>65.175067944997636</v>
      </c>
      <c r="H26" s="10">
        <f t="shared" si="1"/>
        <v>4247.7894816350581</v>
      </c>
      <c r="I26" s="10">
        <f>'4 Results'!$E$24*C26</f>
        <v>16.59497722760484</v>
      </c>
      <c r="J26" s="10">
        <f>'4 Results'!$E$25*D26</f>
        <v>1300.7672239663702</v>
      </c>
      <c r="K26" s="10"/>
      <c r="L26" s="10"/>
      <c r="M26" s="10"/>
      <c r="N26" s="10"/>
      <c r="O26" s="10">
        <f t="shared" si="8"/>
        <v>240.80389030612233</v>
      </c>
      <c r="P26" s="10">
        <f t="shared" si="3"/>
        <v>35667.148065476184</v>
      </c>
      <c r="Q26" s="10">
        <f t="shared" si="4"/>
        <v>5282910.710069445</v>
      </c>
      <c r="R26" s="10">
        <f t="shared" si="5"/>
        <v>21487.798469387752</v>
      </c>
      <c r="S26" s="10">
        <f t="shared" si="6"/>
        <v>3182708.0892857146</v>
      </c>
      <c r="T26" s="11">
        <f t="shared" si="7"/>
        <v>1917433.6530612246</v>
      </c>
    </row>
    <row r="27" spans="1:20" x14ac:dyDescent="0.2">
      <c r="A27" s="9">
        <v>21</v>
      </c>
      <c r="B27" s="10">
        <v>632</v>
      </c>
      <c r="C27" s="10">
        <f>'3 Data'!D29</f>
        <v>-29.160714285714292</v>
      </c>
      <c r="D27" s="10">
        <f>'3 Data'!H29</f>
        <v>2260.5416666666665</v>
      </c>
      <c r="E27" s="10">
        <f>'3 Data'!Q29</f>
        <v>1400</v>
      </c>
      <c r="F27" s="10">
        <f>'4 Results'!$E$24*C32+'4 Results'!$E$25*D27</f>
        <v>1291.7982336153971</v>
      </c>
      <c r="G27" s="14">
        <f t="shared" si="0"/>
        <v>108.20176638460293</v>
      </c>
      <c r="H27" s="10">
        <f t="shared" si="1"/>
        <v>11707.62224874819</v>
      </c>
      <c r="I27" s="10">
        <f>'4 Results'!$E$24*C27</f>
        <v>-31.184807609526718</v>
      </c>
      <c r="J27" s="10">
        <f>'4 Results'!$E$25*D27</f>
        <v>1279.309033262286</v>
      </c>
      <c r="K27" s="10"/>
      <c r="L27" s="10"/>
      <c r="M27" s="10"/>
      <c r="N27" s="10"/>
      <c r="O27" s="10">
        <f t="shared" si="8"/>
        <v>850.34725765306155</v>
      </c>
      <c r="P27" s="10">
        <f t="shared" si="3"/>
        <v>-65919.009672619053</v>
      </c>
      <c r="Q27" s="10">
        <f t="shared" si="4"/>
        <v>5110048.6267361101</v>
      </c>
      <c r="R27" s="10">
        <f t="shared" si="5"/>
        <v>-40825.000000000007</v>
      </c>
      <c r="S27" s="10">
        <f t="shared" si="6"/>
        <v>3164758.333333333</v>
      </c>
      <c r="T27" s="11">
        <f t="shared" si="7"/>
        <v>1960000</v>
      </c>
    </row>
    <row r="28" spans="1:20" x14ac:dyDescent="0.2">
      <c r="A28" s="9">
        <v>22</v>
      </c>
      <c r="B28" s="10">
        <v>633</v>
      </c>
      <c r="C28" s="10">
        <f>'3 Data'!D30</f>
        <v>21.339285714285715</v>
      </c>
      <c r="D28" s="10">
        <f>'3 Data'!H30</f>
        <v>2272.7083333333335</v>
      </c>
      <c r="E28" s="10">
        <f>'3 Data'!Q30</f>
        <v>1327</v>
      </c>
      <c r="F28" s="10">
        <f>'4 Results'!$E$24*C33+'4 Results'!$E$25*D28</f>
        <v>1286.3472917240736</v>
      </c>
      <c r="G28" s="14">
        <f t="shared" si="0"/>
        <v>40.652708275926443</v>
      </c>
      <c r="H28" s="10">
        <f t="shared" si="1"/>
        <v>1652.6426901675784</v>
      </c>
      <c r="I28" s="10">
        <f>'4 Results'!$E$24*C28</f>
        <v>22.820480767534857</v>
      </c>
      <c r="J28" s="10">
        <f>'4 Results'!$E$25*D28</f>
        <v>1286.1945186310691</v>
      </c>
      <c r="K28" s="10"/>
      <c r="L28" s="10"/>
      <c r="M28" s="10"/>
      <c r="N28" s="10"/>
      <c r="O28" s="10">
        <f t="shared" si="8"/>
        <v>455.36511479591843</v>
      </c>
      <c r="P28" s="10">
        <f t="shared" si="3"/>
        <v>48497.972470238099</v>
      </c>
      <c r="Q28" s="10">
        <f t="shared" si="4"/>
        <v>5165203.1684027789</v>
      </c>
      <c r="R28" s="10">
        <f t="shared" si="5"/>
        <v>28317.232142857145</v>
      </c>
      <c r="S28" s="10">
        <f t="shared" si="6"/>
        <v>3015883.9583333335</v>
      </c>
      <c r="T28" s="11">
        <f t="shared" si="7"/>
        <v>1760929</v>
      </c>
    </row>
    <row r="29" spans="1:20" x14ac:dyDescent="0.2">
      <c r="A29" s="9">
        <v>23</v>
      </c>
      <c r="B29" s="10">
        <v>634</v>
      </c>
      <c r="C29" s="10">
        <f>'3 Data'!D31</f>
        <v>-10.339285714285708</v>
      </c>
      <c r="D29" s="10">
        <f>'3 Data'!H31</f>
        <v>2063.2916666666665</v>
      </c>
      <c r="E29" s="10">
        <f>'3 Data'!Q31</f>
        <v>1396</v>
      </c>
      <c r="F29" s="10">
        <f>'4 Results'!$E$24*C34+'4 Results'!$E$25*D29</f>
        <v>1167.5265076493533</v>
      </c>
      <c r="G29" s="14">
        <f t="shared" si="0"/>
        <v>228.47349235064667</v>
      </c>
      <c r="H29" s="10">
        <f t="shared" si="1"/>
        <v>52200.136706901001</v>
      </c>
      <c r="I29" s="10">
        <f>'4 Results'!$E$24*C29</f>
        <v>-11.056952606194706</v>
      </c>
      <c r="J29" s="10">
        <f>'4 Results'!$E$25*D29</f>
        <v>1167.6792807423578</v>
      </c>
      <c r="K29" s="10"/>
      <c r="L29" s="10"/>
      <c r="M29" s="10"/>
      <c r="N29" s="10"/>
      <c r="O29" s="10">
        <f t="shared" si="8"/>
        <v>106.90082908163252</v>
      </c>
      <c r="P29" s="10">
        <f t="shared" si="3"/>
        <v>-21332.962053571413</v>
      </c>
      <c r="Q29" s="10">
        <f t="shared" si="4"/>
        <v>4257172.5017361101</v>
      </c>
      <c r="R29" s="10">
        <f t="shared" si="5"/>
        <v>-14433.642857142848</v>
      </c>
      <c r="S29" s="10">
        <f t="shared" si="6"/>
        <v>2880355.1666666665</v>
      </c>
      <c r="T29" s="11">
        <f t="shared" si="7"/>
        <v>1948816</v>
      </c>
    </row>
    <row r="30" spans="1:20" x14ac:dyDescent="0.2">
      <c r="A30" s="9">
        <v>24</v>
      </c>
      <c r="B30" s="10">
        <v>635</v>
      </c>
      <c r="C30" s="10">
        <f>'3 Data'!D32</f>
        <v>50.285714285714285</v>
      </c>
      <c r="D30" s="10">
        <f>'3 Data'!H32</f>
        <v>2174</v>
      </c>
      <c r="E30" s="10">
        <f>'3 Data'!Q32</f>
        <v>1280.7142857142856</v>
      </c>
      <c r="F30" s="10">
        <f>'4 Results'!$E$24*C35+'4 Results'!$E$25*D30</f>
        <v>1236.6725648720981</v>
      </c>
      <c r="G30" s="14">
        <f t="shared" si="0"/>
        <v>44.041720842187488</v>
      </c>
      <c r="H30" s="10">
        <f t="shared" si="1"/>
        <v>1939.6731747411718</v>
      </c>
      <c r="I30" s="10">
        <f>'4 Results'!$E$24*C30</f>
        <v>53.776128737554941</v>
      </c>
      <c r="J30" s="10">
        <f>'4 Results'!$E$25*D30</f>
        <v>1230.3324815124147</v>
      </c>
      <c r="K30" s="10"/>
      <c r="L30" s="10"/>
      <c r="M30" s="10"/>
      <c r="N30" s="10"/>
      <c r="O30" s="10">
        <f t="shared" si="8"/>
        <v>2528.6530612244896</v>
      </c>
      <c r="P30" s="10">
        <f t="shared" si="3"/>
        <v>109321.14285714286</v>
      </c>
      <c r="Q30" s="10">
        <f t="shared" si="4"/>
        <v>4726276</v>
      </c>
      <c r="R30" s="10">
        <f t="shared" si="5"/>
        <v>64401.632653061213</v>
      </c>
      <c r="S30" s="10">
        <f t="shared" si="6"/>
        <v>2784272.8571428568</v>
      </c>
      <c r="T30" s="11">
        <f t="shared" si="7"/>
        <v>1640229.0816326526</v>
      </c>
    </row>
    <row r="31" spans="1:20" x14ac:dyDescent="0.2">
      <c r="A31" s="9">
        <v>25</v>
      </c>
      <c r="B31" s="10">
        <v>636</v>
      </c>
      <c r="C31" s="10">
        <f>'3 Data'!D33</f>
        <v>17.553571428571431</v>
      </c>
      <c r="D31" s="10">
        <f>'3 Data'!H33</f>
        <v>2261.875</v>
      </c>
      <c r="E31" s="10">
        <f>'3 Data'!Q33</f>
        <v>1206.4285714285713</v>
      </c>
      <c r="F31" s="10">
        <f>'4 Results'!$E$24*C36+'4 Results'!$E$25*D31</f>
        <v>1291.5024923400365</v>
      </c>
      <c r="G31" s="14">
        <f t="shared" si="0"/>
        <v>-85.073920911465166</v>
      </c>
      <c r="H31" s="10">
        <f t="shared" si="1"/>
        <v>7237.5720192502304</v>
      </c>
      <c r="I31" s="10">
        <f>'4 Results'!$E$24*C31</f>
        <v>18.771993802917798</v>
      </c>
      <c r="J31" s="10">
        <f>'4 Results'!$E$25*D31</f>
        <v>1280.0636070013306</v>
      </c>
      <c r="K31" s="10"/>
      <c r="L31" s="10"/>
      <c r="M31" s="10"/>
      <c r="N31" s="10"/>
      <c r="O31" s="10">
        <f t="shared" si="8"/>
        <v>308.12786989795927</v>
      </c>
      <c r="P31" s="10">
        <f t="shared" si="3"/>
        <v>39703.984375000007</v>
      </c>
      <c r="Q31" s="10">
        <f t="shared" si="4"/>
        <v>5116078.515625</v>
      </c>
      <c r="R31" s="10">
        <f t="shared" si="5"/>
        <v>21177.130102040817</v>
      </c>
      <c r="S31" s="10">
        <f t="shared" si="6"/>
        <v>2728790.625</v>
      </c>
      <c r="T31" s="11">
        <f t="shared" si="7"/>
        <v>1455469.8979591834</v>
      </c>
    </row>
    <row r="32" spans="1:20" x14ac:dyDescent="0.2">
      <c r="A32" s="9">
        <v>26</v>
      </c>
      <c r="B32" s="10">
        <v>637</v>
      </c>
      <c r="C32" s="10">
        <f>'3 Data'!D34</f>
        <v>11.678571428571431</v>
      </c>
      <c r="D32" s="10">
        <f>'3 Data'!H34</f>
        <v>2129.25</v>
      </c>
      <c r="E32" s="10">
        <f>'3 Data'!Q34</f>
        <v>1183.7142857142856</v>
      </c>
      <c r="F32" s="10">
        <f>'4 Results'!$E$24*C37+'4 Results'!$E$25*D32</f>
        <v>1201.0540966142369</v>
      </c>
      <c r="G32" s="14">
        <f t="shared" si="0"/>
        <v>-17.339810899951317</v>
      </c>
      <c r="H32" s="10">
        <f t="shared" si="1"/>
        <v>300.6690420460705</v>
      </c>
      <c r="I32" s="10">
        <f>'4 Results'!$E$24*C32</f>
        <v>12.489200353111128</v>
      </c>
      <c r="J32" s="10">
        <f>'4 Results'!$E$25*D32</f>
        <v>1205.0071003957262</v>
      </c>
      <c r="K32" s="10"/>
      <c r="L32" s="10"/>
      <c r="M32" s="10"/>
      <c r="N32" s="10"/>
      <c r="O32" s="10">
        <f t="shared" si="8"/>
        <v>136.38903061224494</v>
      </c>
      <c r="P32" s="10">
        <f t="shared" si="3"/>
        <v>24866.598214285717</v>
      </c>
      <c r="Q32" s="10">
        <f t="shared" si="4"/>
        <v>4533705.5625</v>
      </c>
      <c r="R32" s="10">
        <f t="shared" si="5"/>
        <v>13824.091836734695</v>
      </c>
      <c r="S32" s="10">
        <f t="shared" si="6"/>
        <v>2520423.6428571427</v>
      </c>
      <c r="T32" s="11">
        <f t="shared" si="7"/>
        <v>1401179.5102040812</v>
      </c>
    </row>
    <row r="33" spans="1:20" x14ac:dyDescent="0.2">
      <c r="A33" s="9">
        <v>27</v>
      </c>
      <c r="B33" s="10">
        <v>638</v>
      </c>
      <c r="C33" s="10">
        <f>'3 Data'!D35</f>
        <v>0.1428571428571388</v>
      </c>
      <c r="D33" s="10">
        <f>'3 Data'!H35</f>
        <v>2077.6666666666665</v>
      </c>
      <c r="E33" s="10">
        <f>'3 Data'!Q35</f>
        <v>1147.7142857142858</v>
      </c>
      <c r="F33" s="10">
        <f>'4 Results'!$E$24*C38+'4 Results'!$E$25*D33</f>
        <v>1212.9192938298816</v>
      </c>
      <c r="G33" s="14">
        <f t="shared" si="0"/>
        <v>-65.205008115595774</v>
      </c>
      <c r="H33" s="10">
        <f t="shared" si="1"/>
        <v>4251.6930833549104</v>
      </c>
      <c r="I33" s="10">
        <f>'4 Results'!$E$24*C33</f>
        <v>0.15277309300441311</v>
      </c>
      <c r="J33" s="10">
        <f>'4 Results'!$E$25*D33</f>
        <v>1175.8145288664336</v>
      </c>
      <c r="K33" s="10"/>
      <c r="L33" s="10"/>
      <c r="M33" s="10"/>
      <c r="N33" s="10"/>
      <c r="O33" s="10">
        <f t="shared" si="8"/>
        <v>2.0408163265304962E-2</v>
      </c>
      <c r="P33" s="10">
        <f t="shared" si="3"/>
        <v>296.80952380951533</v>
      </c>
      <c r="Q33" s="10">
        <f t="shared" si="4"/>
        <v>4316698.7777777771</v>
      </c>
      <c r="R33" s="10">
        <f t="shared" si="5"/>
        <v>163.95918367346474</v>
      </c>
      <c r="S33" s="10">
        <f t="shared" si="6"/>
        <v>2384567.7142857141</v>
      </c>
      <c r="T33" s="11">
        <f t="shared" si="7"/>
        <v>1317248.0816326533</v>
      </c>
    </row>
    <row r="34" spans="1:20" x14ac:dyDescent="0.2">
      <c r="A34" s="9">
        <v>28</v>
      </c>
      <c r="B34" s="10">
        <v>639</v>
      </c>
      <c r="C34" s="10">
        <f>'3 Data'!D36</f>
        <v>-0.1428571428571459</v>
      </c>
      <c r="D34" s="10">
        <f>'3 Data'!H36</f>
        <v>2094.3333333333335</v>
      </c>
      <c r="E34" s="10">
        <f>'3 Data'!Q36</f>
        <v>1146.4285714285716</v>
      </c>
      <c r="F34" s="10">
        <f>'4 Results'!$E$24*C39+'4 Results'!$E$25*D34</f>
        <v>1226.8009819016943</v>
      </c>
      <c r="G34" s="14">
        <f t="shared" si="0"/>
        <v>-80.372410473122727</v>
      </c>
      <c r="H34" s="10">
        <f t="shared" si="1"/>
        <v>6459.7243652601283</v>
      </c>
      <c r="I34" s="10">
        <f>'4 Results'!$E$24*C34</f>
        <v>-0.15277309300442071</v>
      </c>
      <c r="J34" s="10">
        <f>'4 Results'!$E$25*D34</f>
        <v>1185.2467006044928</v>
      </c>
      <c r="K34" s="10"/>
      <c r="L34" s="10"/>
      <c r="M34" s="10"/>
      <c r="N34" s="10"/>
      <c r="O34" s="10">
        <f t="shared" si="8"/>
        <v>2.0408163265306992E-2</v>
      </c>
      <c r="P34" s="10">
        <f t="shared" si="3"/>
        <v>-299.19047619048257</v>
      </c>
      <c r="Q34" s="10">
        <f t="shared" si="4"/>
        <v>4386232.1111111119</v>
      </c>
      <c r="R34" s="10">
        <f t="shared" si="5"/>
        <v>-163.77551020408515</v>
      </c>
      <c r="S34" s="10">
        <f t="shared" si="6"/>
        <v>2401003.5714285718</v>
      </c>
      <c r="T34" s="11">
        <f t="shared" si="7"/>
        <v>1314298.4693877555</v>
      </c>
    </row>
    <row r="35" spans="1:20" x14ac:dyDescent="0.2">
      <c r="A35" s="9">
        <v>29</v>
      </c>
      <c r="B35" s="10">
        <v>640</v>
      </c>
      <c r="C35" s="10">
        <f>'3 Data'!D37</f>
        <v>5.9285714285714306</v>
      </c>
      <c r="D35" s="10">
        <f>'3 Data'!H37</f>
        <v>1973.6666666666667</v>
      </c>
      <c r="E35" s="10">
        <f>'3 Data'!Q37</f>
        <v>1161.8571428571427</v>
      </c>
      <c r="F35" s="10">
        <f>'4 Results'!$E$24*C40+'4 Results'!$E$25*D35</f>
        <v>1151.5608827864462</v>
      </c>
      <c r="G35" s="14">
        <f t="shared" si="0"/>
        <v>10.296260070696462</v>
      </c>
      <c r="H35" s="10">
        <f t="shared" si="1"/>
        <v>106.01297144341832</v>
      </c>
      <c r="I35" s="10">
        <f>'4 Results'!$E$24*C35</f>
        <v>6.3400833596833266</v>
      </c>
      <c r="J35" s="10">
        <f>'4 Results'!$E$25*D35</f>
        <v>1116.9577772209457</v>
      </c>
      <c r="K35" s="10"/>
      <c r="L35" s="10"/>
      <c r="M35" s="10"/>
      <c r="N35" s="10"/>
      <c r="O35" s="10">
        <f t="shared" si="8"/>
        <v>35.147959183673493</v>
      </c>
      <c r="P35" s="10">
        <f t="shared" si="3"/>
        <v>11701.023809523815</v>
      </c>
      <c r="Q35" s="10">
        <f t="shared" si="4"/>
        <v>3895360.1111111115</v>
      </c>
      <c r="R35" s="10">
        <f t="shared" si="5"/>
        <v>6888.1530612244906</v>
      </c>
      <c r="S35" s="10">
        <f t="shared" si="6"/>
        <v>2293118.7142857141</v>
      </c>
      <c r="T35" s="11">
        <f t="shared" si="7"/>
        <v>1349912.0204081628</v>
      </c>
    </row>
    <row r="36" spans="1:20" x14ac:dyDescent="0.2">
      <c r="A36" s="9">
        <v>30</v>
      </c>
      <c r="B36" s="10">
        <v>641</v>
      </c>
      <c r="C36" s="10">
        <f>'3 Data'!D38</f>
        <v>10.696428571428569</v>
      </c>
      <c r="D36" s="10">
        <f>'3 Data'!H38</f>
        <v>1967.2083333333333</v>
      </c>
      <c r="E36" s="10">
        <f>'3 Data'!Q38</f>
        <v>1129.5714285714287</v>
      </c>
      <c r="F36" s="10">
        <f>'4 Results'!$E$24*C41+'4 Results'!$E$25*D36</f>
        <v>1093.8815312242612</v>
      </c>
      <c r="G36" s="14">
        <f t="shared" si="0"/>
        <v>35.689897347167516</v>
      </c>
      <c r="H36" s="10">
        <f t="shared" si="1"/>
        <v>1273.768772651355</v>
      </c>
      <c r="I36" s="10">
        <f>'4 Results'!$E$24*C36</f>
        <v>11.438885338705754</v>
      </c>
      <c r="J36" s="10">
        <f>'4 Results'!$E$25*D36</f>
        <v>1113.3028106724478</v>
      </c>
      <c r="K36" s="10"/>
      <c r="L36" s="10"/>
      <c r="M36" s="10"/>
      <c r="N36" s="10"/>
      <c r="O36" s="10">
        <f t="shared" si="8"/>
        <v>114.41358418367342</v>
      </c>
      <c r="P36" s="10">
        <f t="shared" si="3"/>
        <v>21042.103422619042</v>
      </c>
      <c r="Q36" s="10">
        <f t="shared" si="4"/>
        <v>3869908.626736111</v>
      </c>
      <c r="R36" s="10">
        <f t="shared" si="5"/>
        <v>12082.380102040815</v>
      </c>
      <c r="S36" s="10">
        <f t="shared" si="6"/>
        <v>2222102.3273809524</v>
      </c>
      <c r="T36" s="11">
        <f t="shared" si="7"/>
        <v>1275931.6122448982</v>
      </c>
    </row>
    <row r="37" spans="1:20" x14ac:dyDescent="0.2">
      <c r="A37" s="9">
        <v>31</v>
      </c>
      <c r="B37" s="10">
        <v>642</v>
      </c>
      <c r="C37" s="10">
        <f>'3 Data'!D39</f>
        <v>-3.6964285714285694</v>
      </c>
      <c r="D37" s="10">
        <f>'3 Data'!H39</f>
        <v>1886.7916666666667</v>
      </c>
      <c r="E37" s="10">
        <f>'3 Data'!Q39</f>
        <v>1153.1428571428571</v>
      </c>
      <c r="F37" s="10">
        <f>'4 Results'!$E$24*C42+'4 Results'!$E$25*D37</f>
        <v>1112.707871379612</v>
      </c>
      <c r="G37" s="14">
        <f t="shared" si="0"/>
        <v>40.434985763245095</v>
      </c>
      <c r="H37" s="10">
        <f t="shared" si="1"/>
        <v>1634.9880736738335</v>
      </c>
      <c r="I37" s="10">
        <f>'4 Results'!$E$24*C37</f>
        <v>-3.9530037814892993</v>
      </c>
      <c r="J37" s="10">
        <f>'4 Results'!$E$25*D37</f>
        <v>1067.7925820363132</v>
      </c>
      <c r="K37" s="10"/>
      <c r="L37" s="10"/>
      <c r="M37" s="10"/>
      <c r="N37" s="10"/>
      <c r="O37" s="10">
        <f t="shared" si="8"/>
        <v>13.663584183673454</v>
      </c>
      <c r="P37" s="10">
        <f t="shared" si="3"/>
        <v>-6974.3906249999964</v>
      </c>
      <c r="Q37" s="10">
        <f t="shared" si="4"/>
        <v>3559982.793402778</v>
      </c>
      <c r="R37" s="10">
        <f t="shared" si="5"/>
        <v>-4262.51020408163</v>
      </c>
      <c r="S37" s="10">
        <f t="shared" si="6"/>
        <v>2175740.3333333335</v>
      </c>
      <c r="T37" s="11">
        <f t="shared" si="7"/>
        <v>1329738.4489795917</v>
      </c>
    </row>
    <row r="38" spans="1:20" x14ac:dyDescent="0.2">
      <c r="A38" s="9">
        <v>32</v>
      </c>
      <c r="B38" s="10">
        <v>643</v>
      </c>
      <c r="C38" s="10">
        <f>'3 Data'!D40</f>
        <v>34.696428571428569</v>
      </c>
      <c r="D38" s="10">
        <f>'3 Data'!H40</f>
        <v>1764.7083333333333</v>
      </c>
      <c r="E38" s="10">
        <f>'3 Data'!Q40</f>
        <v>1066.5714285714287</v>
      </c>
      <c r="F38" s="10">
        <f>'4 Results'!$E$24*C43+'4 Results'!$E$25*D38</f>
        <v>1016.1562499307856</v>
      </c>
      <c r="G38" s="14">
        <f t="shared" si="0"/>
        <v>50.415178640643035</v>
      </c>
      <c r="H38" s="10">
        <f t="shared" si="1"/>
        <v>2541.6902373679495</v>
      </c>
      <c r="I38" s="10">
        <f>'4 Results'!$E$24*C38</f>
        <v>37.104764963447884</v>
      </c>
      <c r="J38" s="10">
        <f>'4 Results'!$E$25*D38</f>
        <v>998.70192405503099</v>
      </c>
      <c r="K38" s="10"/>
      <c r="L38" s="10"/>
      <c r="M38" s="10"/>
      <c r="N38" s="10"/>
      <c r="O38" s="10">
        <f t="shared" si="8"/>
        <v>1203.8421556122448</v>
      </c>
      <c r="P38" s="10">
        <f t="shared" si="3"/>
        <v>61229.076636904756</v>
      </c>
      <c r="Q38" s="10">
        <f t="shared" si="4"/>
        <v>3114195.501736111</v>
      </c>
      <c r="R38" s="10">
        <f t="shared" si="5"/>
        <v>37006.219387755104</v>
      </c>
      <c r="S38" s="10">
        <f t="shared" si="6"/>
        <v>1882187.4880952381</v>
      </c>
      <c r="T38" s="11">
        <f t="shared" si="7"/>
        <v>1137574.6122448982</v>
      </c>
    </row>
    <row r="39" spans="1:20" x14ac:dyDescent="0.2">
      <c r="A39" s="9">
        <v>33</v>
      </c>
      <c r="B39" s="10">
        <v>644</v>
      </c>
      <c r="C39" s="10">
        <f>'3 Data'!D41</f>
        <v>38.857142857142854</v>
      </c>
      <c r="D39" s="10">
        <f>'3 Data'!H41</f>
        <v>1960.5</v>
      </c>
      <c r="E39" s="10">
        <f>'3 Data'!Q41</f>
        <v>1025.7142857142858</v>
      </c>
      <c r="F39" s="10">
        <f>'4 Results'!$E$24*C44+'4 Results'!$E$25*D39</f>
        <v>1116.8394700120912</v>
      </c>
      <c r="G39" s="14">
        <f t="shared" si="0"/>
        <v>-91.12518429780539</v>
      </c>
      <c r="H39" s="10">
        <f t="shared" si="1"/>
        <v>8303.7992133089974</v>
      </c>
      <c r="I39" s="10">
        <f>'4 Results'!$E$24*C39</f>
        <v>41.554281297201541</v>
      </c>
      <c r="J39" s="10">
        <f>'4 Results'!$E$25*D39</f>
        <v>1109.5063615478791</v>
      </c>
      <c r="K39" s="10"/>
      <c r="L39" s="10"/>
      <c r="M39" s="10"/>
      <c r="N39" s="10"/>
      <c r="O39" s="10">
        <f t="shared" si="8"/>
        <v>1509.877551020408</v>
      </c>
      <c r="P39" s="10">
        <f t="shared" si="3"/>
        <v>76179.428571428565</v>
      </c>
      <c r="Q39" s="10">
        <f t="shared" si="4"/>
        <v>3843560.25</v>
      </c>
      <c r="R39" s="10">
        <f t="shared" si="5"/>
        <v>39856.326530612241</v>
      </c>
      <c r="S39" s="10">
        <f t="shared" si="6"/>
        <v>2010912.8571428573</v>
      </c>
      <c r="T39" s="11">
        <f t="shared" si="7"/>
        <v>1052089.7959183676</v>
      </c>
    </row>
    <row r="40" spans="1:20" x14ac:dyDescent="0.2">
      <c r="A40" s="9">
        <v>34</v>
      </c>
      <c r="B40" s="10">
        <v>645</v>
      </c>
      <c r="C40" s="10">
        <f>'3 Data'!D42</f>
        <v>32.357142857142854</v>
      </c>
      <c r="D40" s="10">
        <f>'3 Data'!H42</f>
        <v>1841.1666666666667</v>
      </c>
      <c r="E40" s="10">
        <f>'3 Data'!Q42</f>
        <v>1059.1428571428571</v>
      </c>
      <c r="F40" s="10">
        <f>'4 Results'!$E$24*C45+'4 Results'!$E$25*D40</f>
        <v>1071.1516726672203</v>
      </c>
      <c r="G40" s="14">
        <f t="shared" si="0"/>
        <v>-12.008815524363172</v>
      </c>
      <c r="H40" s="10">
        <f t="shared" si="1"/>
        <v>144.21165029818593</v>
      </c>
      <c r="I40" s="10">
        <f>'4 Results'!$E$24*C40</f>
        <v>34.603105565500549</v>
      </c>
      <c r="J40" s="10">
        <f>'4 Results'!$E$25*D40</f>
        <v>1041.9720119033766</v>
      </c>
      <c r="K40" s="10"/>
      <c r="L40" s="10"/>
      <c r="M40" s="10"/>
      <c r="N40" s="10"/>
      <c r="O40" s="10">
        <f t="shared" si="8"/>
        <v>1046.9846938775509</v>
      </c>
      <c r="P40" s="10">
        <f t="shared" si="3"/>
        <v>59574.892857142855</v>
      </c>
      <c r="Q40" s="10">
        <f t="shared" si="4"/>
        <v>3389894.6944444445</v>
      </c>
      <c r="R40" s="10">
        <f t="shared" si="5"/>
        <v>34270.836734693876</v>
      </c>
      <c r="S40" s="10">
        <f t="shared" si="6"/>
        <v>1950058.5238095238</v>
      </c>
      <c r="T40" s="11">
        <f t="shared" si="7"/>
        <v>1121783.5918367347</v>
      </c>
    </row>
    <row r="41" spans="1:20" x14ac:dyDescent="0.2">
      <c r="A41" s="9">
        <v>35</v>
      </c>
      <c r="B41" s="10">
        <v>646</v>
      </c>
      <c r="C41" s="10">
        <f>'3 Data'!D43</f>
        <v>-18.160714285714285</v>
      </c>
      <c r="D41" s="10">
        <f>'3 Data'!H43</f>
        <v>1716.875</v>
      </c>
      <c r="E41" s="10">
        <f>'3 Data'!Q43</f>
        <v>1044.4285714285716</v>
      </c>
      <c r="F41" s="10">
        <f>'4 Results'!$E$24*C46+'4 Results'!$E$25*D41</f>
        <v>996.55270196314734</v>
      </c>
      <c r="G41" s="14">
        <f t="shared" si="0"/>
        <v>47.875869465424216</v>
      </c>
      <c r="H41" s="10">
        <f t="shared" si="1"/>
        <v>2292.0988770703389</v>
      </c>
      <c r="I41" s="10">
        <f>'4 Results'!$E$24*C41</f>
        <v>-19.421279448186567</v>
      </c>
      <c r="J41" s="10">
        <f>'4 Results'!$E$25*D41</f>
        <v>971.63159116680174</v>
      </c>
      <c r="K41" s="10"/>
      <c r="L41" s="10"/>
      <c r="M41" s="10"/>
      <c r="N41" s="10"/>
      <c r="O41" s="10">
        <f t="shared" si="8"/>
        <v>329.81154336734693</v>
      </c>
      <c r="P41" s="10">
        <f t="shared" si="3"/>
        <v>-31179.676339285714</v>
      </c>
      <c r="Q41" s="10">
        <f t="shared" si="4"/>
        <v>2947659.765625</v>
      </c>
      <c r="R41" s="10">
        <f t="shared" si="5"/>
        <v>-18967.568877551021</v>
      </c>
      <c r="S41" s="10">
        <f t="shared" si="6"/>
        <v>1793153.3035714289</v>
      </c>
      <c r="T41" s="11">
        <f t="shared" si="7"/>
        <v>1090831.0408163269</v>
      </c>
    </row>
    <row r="42" spans="1:20" x14ac:dyDescent="0.2">
      <c r="A42" s="9">
        <v>36</v>
      </c>
      <c r="B42" s="10">
        <v>647</v>
      </c>
      <c r="C42" s="10">
        <f>'3 Data'!D44</f>
        <v>42</v>
      </c>
      <c r="D42" s="10">
        <f>'3 Data'!H44</f>
        <v>1663.3333333333333</v>
      </c>
      <c r="E42" s="10">
        <f>'3 Data'!Q44</f>
        <v>1017.8571428571429</v>
      </c>
      <c r="F42" s="10">
        <f>'4 Results'!$E$24*C47+'4 Results'!$E$25*D42</f>
        <v>950.8026712245611</v>
      </c>
      <c r="G42" s="14">
        <f t="shared" si="0"/>
        <v>67.054471632581794</v>
      </c>
      <c r="H42" s="10">
        <f t="shared" si="1"/>
        <v>4496.302165924717</v>
      </c>
      <c r="I42" s="10">
        <f>'4 Results'!$E$24*C42</f>
        <v>44.915289343298731</v>
      </c>
      <c r="J42" s="10">
        <f>'4 Results'!$E$25*D42</f>
        <v>941.33073945828721</v>
      </c>
      <c r="K42" s="10"/>
      <c r="L42" s="10"/>
      <c r="M42" s="10"/>
      <c r="N42" s="10"/>
      <c r="O42" s="10">
        <f t="shared" si="8"/>
        <v>1764</v>
      </c>
      <c r="P42" s="10">
        <f t="shared" si="3"/>
        <v>69860</v>
      </c>
      <c r="Q42" s="10">
        <f t="shared" si="4"/>
        <v>2766677.7777777775</v>
      </c>
      <c r="R42" s="10">
        <f t="shared" si="5"/>
        <v>42750</v>
      </c>
      <c r="S42" s="10">
        <f t="shared" si="6"/>
        <v>1693035.7142857143</v>
      </c>
      <c r="T42" s="11">
        <f t="shared" si="7"/>
        <v>1036033.1632653062</v>
      </c>
    </row>
    <row r="43" spans="1:20" x14ac:dyDescent="0.2">
      <c r="A43" s="9">
        <v>37</v>
      </c>
      <c r="B43" s="10">
        <v>648</v>
      </c>
      <c r="C43" s="10">
        <f>'3 Data'!D45</f>
        <v>16.321428571428569</v>
      </c>
      <c r="D43" s="10">
        <f>'3 Data'!H45</f>
        <v>1801.5833333333333</v>
      </c>
      <c r="E43" s="10">
        <f>'3 Data'!Q45</f>
        <v>920.71428571428567</v>
      </c>
      <c r="F43" s="10">
        <f>'4 Results'!$E$24*C48+'4 Results'!$E$25*D43</f>
        <v>1057.1527849045733</v>
      </c>
      <c r="G43" s="14">
        <f t="shared" si="0"/>
        <v>-136.43849919028764</v>
      </c>
      <c r="H43" s="10">
        <f t="shared" si="1"/>
        <v>18615.46406129812</v>
      </c>
      <c r="I43" s="10">
        <f>'4 Results'!$E$24*C43</f>
        <v>17.454325875754691</v>
      </c>
      <c r="J43" s="10">
        <f>'4 Results'!$E$25*D43</f>
        <v>1019.5706040254865</v>
      </c>
      <c r="K43" s="10"/>
      <c r="L43" s="10"/>
      <c r="M43" s="10"/>
      <c r="N43" s="10"/>
      <c r="O43" s="10">
        <f t="shared" si="8"/>
        <v>266.38903061224482</v>
      </c>
      <c r="P43" s="10">
        <f t="shared" si="3"/>
        <v>29404.413690476187</v>
      </c>
      <c r="Q43" s="10">
        <f t="shared" si="4"/>
        <v>3245702.506944444</v>
      </c>
      <c r="R43" s="10">
        <f t="shared" si="5"/>
        <v>15027.37244897959</v>
      </c>
      <c r="S43" s="10">
        <f t="shared" si="6"/>
        <v>1658743.5119047617</v>
      </c>
      <c r="T43" s="11">
        <f t="shared" si="7"/>
        <v>847714.79591836722</v>
      </c>
    </row>
    <row r="44" spans="1:20" x14ac:dyDescent="0.2">
      <c r="A44" s="9">
        <v>38</v>
      </c>
      <c r="B44" s="10">
        <v>649</v>
      </c>
      <c r="C44" s="10">
        <f>'3 Data'!D46</f>
        <v>6.8571428571428541</v>
      </c>
      <c r="D44" s="10">
        <f>'3 Data'!H46</f>
        <v>1610.1666666666667</v>
      </c>
      <c r="E44" s="10">
        <f>'3 Data'!Q46</f>
        <v>1035.8571428571429</v>
      </c>
      <c r="F44" s="10">
        <f>'4 Results'!$E$24*C49+'4 Results'!$E$25*D44</f>
        <v>930.37694151268238</v>
      </c>
      <c r="G44" s="14">
        <f t="shared" si="0"/>
        <v>105.48020134446051</v>
      </c>
      <c r="H44" s="10">
        <f t="shared" si="1"/>
        <v>11126.072875667929</v>
      </c>
      <c r="I44" s="10">
        <f>'4 Results'!$E$24*C44</f>
        <v>7.3331084642120343</v>
      </c>
      <c r="J44" s="10">
        <f>'4 Results'!$E$25*D44</f>
        <v>911.24211161387905</v>
      </c>
      <c r="K44" s="10"/>
      <c r="L44" s="10"/>
      <c r="M44" s="10"/>
      <c r="N44" s="10"/>
      <c r="O44" s="10">
        <f t="shared" si="8"/>
        <v>47.020408163265266</v>
      </c>
      <c r="P44" s="10">
        <f t="shared" si="3"/>
        <v>11041.142857142853</v>
      </c>
      <c r="Q44" s="10">
        <f t="shared" si="4"/>
        <v>2592636.6944444445</v>
      </c>
      <c r="R44" s="10">
        <f t="shared" si="5"/>
        <v>7103.0204081632628</v>
      </c>
      <c r="S44" s="10">
        <f t="shared" si="6"/>
        <v>1667902.642857143</v>
      </c>
      <c r="T44" s="11">
        <f t="shared" si="7"/>
        <v>1073000.0204081633</v>
      </c>
    </row>
    <row r="45" spans="1:20" x14ac:dyDescent="0.2">
      <c r="A45" s="9">
        <v>39</v>
      </c>
      <c r="B45" s="10">
        <v>650</v>
      </c>
      <c r="C45" s="10">
        <f>'3 Data'!D47</f>
        <v>27.285714285714285</v>
      </c>
      <c r="D45" s="10">
        <f>'3 Data'!H47</f>
        <v>1720.3333333333333</v>
      </c>
      <c r="E45" s="10">
        <f>'3 Data'!Q47</f>
        <v>977.85714285714289</v>
      </c>
      <c r="F45" s="10">
        <f>'4 Results'!$E$24*C50+'4 Results'!$E$25*D45</f>
        <v>977.48448067406161</v>
      </c>
      <c r="G45" s="14">
        <f t="shared" si="0"/>
        <v>0.37266218308127463</v>
      </c>
      <c r="H45" s="10">
        <f t="shared" si="1"/>
        <v>0.13887710269890147</v>
      </c>
      <c r="I45" s="10">
        <f>'4 Results'!$E$24*C45</f>
        <v>29.179660763843732</v>
      </c>
      <c r="J45" s="10">
        <f>'4 Results'!$E$25*D45</f>
        <v>973.58876680244896</v>
      </c>
      <c r="K45" s="10"/>
      <c r="L45" s="10"/>
      <c r="M45" s="10"/>
      <c r="N45" s="10"/>
      <c r="O45" s="10">
        <f t="shared" si="8"/>
        <v>744.51020408163265</v>
      </c>
      <c r="P45" s="10">
        <f t="shared" si="3"/>
        <v>46940.523809523809</v>
      </c>
      <c r="Q45" s="10">
        <f t="shared" si="4"/>
        <v>2959546.7777777775</v>
      </c>
      <c r="R45" s="10">
        <f t="shared" si="5"/>
        <v>26681.530612244896</v>
      </c>
      <c r="S45" s="10">
        <f t="shared" si="6"/>
        <v>1682240.2380952381</v>
      </c>
      <c r="T45" s="11">
        <f t="shared" si="7"/>
        <v>956204.59183673479</v>
      </c>
    </row>
    <row r="46" spans="1:20" x14ac:dyDescent="0.2">
      <c r="A46" s="9">
        <v>40</v>
      </c>
      <c r="B46" s="10">
        <v>651</v>
      </c>
      <c r="C46" s="10">
        <f>'3 Data'!D48</f>
        <v>23.303571428571431</v>
      </c>
      <c r="D46" s="10">
        <f>'3 Data'!H48</f>
        <v>1546.125</v>
      </c>
      <c r="E46" s="10">
        <f>'3 Data'!Q48</f>
        <v>926.71428571428578</v>
      </c>
      <c r="F46" s="10">
        <f>'4 Results'!$E$24*C51+'4 Results'!$E$25*D46</f>
        <v>889.49333890918149</v>
      </c>
      <c r="G46" s="14">
        <f t="shared" si="0"/>
        <v>37.22094680510429</v>
      </c>
      <c r="H46" s="10">
        <f t="shared" si="1"/>
        <v>1385.3988810684034</v>
      </c>
      <c r="I46" s="10">
        <f>'4 Results'!$E$24*C46</f>
        <v>24.921110796345598</v>
      </c>
      <c r="J46" s="10">
        <f>'4 Results'!$E$25*D46</f>
        <v>874.99899171038737</v>
      </c>
      <c r="K46" s="10"/>
      <c r="L46" s="10"/>
      <c r="M46" s="10"/>
      <c r="N46" s="10"/>
      <c r="O46" s="10">
        <f t="shared" si="8"/>
        <v>543.05644132653072</v>
      </c>
      <c r="P46" s="10">
        <f t="shared" si="3"/>
        <v>36030.234375</v>
      </c>
      <c r="Q46" s="10">
        <f t="shared" si="4"/>
        <v>2390502.515625</v>
      </c>
      <c r="R46" s="10">
        <f t="shared" si="5"/>
        <v>21595.75255102041</v>
      </c>
      <c r="S46" s="10">
        <f t="shared" si="6"/>
        <v>1432816.125</v>
      </c>
      <c r="T46" s="11">
        <f t="shared" si="7"/>
        <v>858799.36734693893</v>
      </c>
    </row>
    <row r="47" spans="1:20" x14ac:dyDescent="0.2">
      <c r="A47" s="9">
        <v>41</v>
      </c>
      <c r="B47" s="10">
        <v>652</v>
      </c>
      <c r="C47" s="10">
        <f>'3 Data'!D49</f>
        <v>8.8571428571428541</v>
      </c>
      <c r="D47" s="10">
        <f>'3 Data'!H49</f>
        <v>1673</v>
      </c>
      <c r="E47" s="10">
        <f>'3 Data'!Q49</f>
        <v>851.85714285714289</v>
      </c>
      <c r="F47" s="10">
        <f>'4 Results'!$E$24*C52+'4 Results'!$E$25*D47</f>
        <v>913.38228497164516</v>
      </c>
      <c r="G47" s="14">
        <f t="shared" si="0"/>
        <v>-61.525142114502273</v>
      </c>
      <c r="H47" s="10">
        <f t="shared" si="1"/>
        <v>3785.3431122097013</v>
      </c>
      <c r="I47" s="10">
        <f>'4 Results'!$E$24*C47</f>
        <v>9.4719317662738796</v>
      </c>
      <c r="J47" s="10">
        <f>'4 Results'!$E$25*D47</f>
        <v>946.80139906636145</v>
      </c>
      <c r="K47" s="10"/>
      <c r="L47" s="10"/>
      <c r="M47" s="10"/>
      <c r="N47" s="10"/>
      <c r="O47" s="10">
        <f t="shared" si="8"/>
        <v>78.448979591836675</v>
      </c>
      <c r="P47" s="10">
        <f t="shared" si="3"/>
        <v>14817.999999999995</v>
      </c>
      <c r="Q47" s="10">
        <f t="shared" si="4"/>
        <v>2798929</v>
      </c>
      <c r="R47" s="10">
        <f t="shared" si="5"/>
        <v>7545.0204081632628</v>
      </c>
      <c r="S47" s="10">
        <f t="shared" si="6"/>
        <v>1425157</v>
      </c>
      <c r="T47" s="11">
        <f t="shared" si="7"/>
        <v>725660.59183673479</v>
      </c>
    </row>
    <row r="48" spans="1:20" x14ac:dyDescent="0.2">
      <c r="A48" s="9">
        <v>42</v>
      </c>
      <c r="B48" s="10">
        <v>653</v>
      </c>
      <c r="C48" s="10">
        <f>'3 Data'!D50</f>
        <v>35.142857142857146</v>
      </c>
      <c r="D48" s="10">
        <f>'3 Data'!H50</f>
        <v>1603.3333333333333</v>
      </c>
      <c r="E48" s="10">
        <f>'3 Data'!Q50</f>
        <v>966.71428571428567</v>
      </c>
      <c r="F48" s="10">
        <f>'4 Results'!$E$24*C53+'4 Results'!$E$25*D48</f>
        <v>954.18077757050321</v>
      </c>
      <c r="G48" s="14">
        <f t="shared" si="0"/>
        <v>12.533508143782456</v>
      </c>
      <c r="H48" s="10">
        <f t="shared" si="1"/>
        <v>157.08882639026115</v>
      </c>
      <c r="I48" s="10">
        <f>'4 Results'!$E$24*C48</f>
        <v>37.5821808790867</v>
      </c>
      <c r="J48" s="10">
        <f>'4 Results'!$E$25*D48</f>
        <v>907.37492120127479</v>
      </c>
      <c r="K48" s="10"/>
      <c r="L48" s="10"/>
      <c r="M48" s="10"/>
      <c r="N48" s="10"/>
      <c r="O48" s="10">
        <f t="shared" si="8"/>
        <v>1235.0204081632655</v>
      </c>
      <c r="P48" s="10">
        <f t="shared" si="3"/>
        <v>56345.71428571429</v>
      </c>
      <c r="Q48" s="10">
        <f t="shared" si="4"/>
        <v>2570677.7777777775</v>
      </c>
      <c r="R48" s="10">
        <f t="shared" si="5"/>
        <v>33973.102040816331</v>
      </c>
      <c r="S48" s="10">
        <f t="shared" si="6"/>
        <v>1549965.2380952379</v>
      </c>
      <c r="T48" s="11">
        <f t="shared" si="7"/>
        <v>934536.51020408154</v>
      </c>
    </row>
    <row r="49" spans="1:20" x14ac:dyDescent="0.2">
      <c r="A49" s="9">
        <v>43</v>
      </c>
      <c r="B49" s="10">
        <v>654</v>
      </c>
      <c r="C49" s="10">
        <f>'3 Data'!D51</f>
        <v>17.892857142857146</v>
      </c>
      <c r="D49" s="10">
        <f>'3 Data'!H51</f>
        <v>1617.5833333333333</v>
      </c>
      <c r="E49" s="10">
        <f>'3 Data'!Q51</f>
        <v>908.71428571428567</v>
      </c>
      <c r="F49" s="10">
        <f>'4 Results'!$E$24*C54+'4 Results'!$E$25*D49</f>
        <v>903.21758059696185</v>
      </c>
      <c r="G49" s="14">
        <f t="shared" si="0"/>
        <v>5.4967051173238133</v>
      </c>
      <c r="H49" s="10">
        <f t="shared" si="1"/>
        <v>30.213767146813797</v>
      </c>
      <c r="I49" s="10">
        <f>'4 Results'!$E$24*C49</f>
        <v>19.134829898803289</v>
      </c>
      <c r="J49" s="10">
        <f>'4 Results'!$E$25*D49</f>
        <v>915.43942803731522</v>
      </c>
      <c r="K49" s="10"/>
      <c r="L49" s="10"/>
      <c r="M49" s="10"/>
      <c r="N49" s="10"/>
      <c r="O49" s="10">
        <f t="shared" si="8"/>
        <v>320.15433673469397</v>
      </c>
      <c r="P49" s="10">
        <f t="shared" si="3"/>
        <v>28943.187500000004</v>
      </c>
      <c r="Q49" s="10">
        <f t="shared" si="4"/>
        <v>2616575.8402777775</v>
      </c>
      <c r="R49" s="10">
        <f t="shared" si="5"/>
        <v>16259.494897959186</v>
      </c>
      <c r="S49" s="10">
        <f t="shared" si="6"/>
        <v>1469921.0833333333</v>
      </c>
      <c r="T49" s="11">
        <f t="shared" si="7"/>
        <v>825761.65306122438</v>
      </c>
    </row>
    <row r="50" spans="1:20" x14ac:dyDescent="0.2">
      <c r="A50" s="9">
        <v>44</v>
      </c>
      <c r="B50" s="10">
        <v>655</v>
      </c>
      <c r="C50" s="10">
        <f>'3 Data'!D52</f>
        <v>3.6428571428571459</v>
      </c>
      <c r="D50" s="10">
        <f>'3 Data'!H52</f>
        <v>1520</v>
      </c>
      <c r="E50" s="10">
        <f>'3 Data'!Q52</f>
        <v>908.71428571428567</v>
      </c>
      <c r="F50" s="10">
        <f>'4 Results'!$E$24*C55+'4 Results'!$E$25*D50</f>
        <v>851.02858029408935</v>
      </c>
      <c r="G50" s="14">
        <f t="shared" si="0"/>
        <v>57.685705420196314</v>
      </c>
      <c r="H50" s="10">
        <f t="shared" si="1"/>
        <v>3327.6406098256662</v>
      </c>
      <c r="I50" s="10">
        <f>'4 Results'!$E$24*C50</f>
        <v>3.8957138716126485</v>
      </c>
      <c r="J50" s="10">
        <f>'4 Results'!$E$25*D50</f>
        <v>860.21406251097994</v>
      </c>
      <c r="K50" s="10"/>
      <c r="L50" s="10"/>
      <c r="M50" s="10"/>
      <c r="N50" s="10"/>
      <c r="O50" s="10">
        <f t="shared" si="8"/>
        <v>13.270408163265328</v>
      </c>
      <c r="P50" s="10">
        <f t="shared" si="3"/>
        <v>5537.1428571428614</v>
      </c>
      <c r="Q50" s="10">
        <f t="shared" si="4"/>
        <v>2310400</v>
      </c>
      <c r="R50" s="10">
        <f t="shared" si="5"/>
        <v>3310.3163265306148</v>
      </c>
      <c r="S50" s="10">
        <f t="shared" si="6"/>
        <v>1381245.7142857143</v>
      </c>
      <c r="T50" s="11">
        <f t="shared" si="7"/>
        <v>825761.65306122438</v>
      </c>
    </row>
    <row r="51" spans="1:20" x14ac:dyDescent="0.2">
      <c r="A51" s="9">
        <v>45</v>
      </c>
      <c r="B51" s="10">
        <v>656</v>
      </c>
      <c r="C51" s="10">
        <f>'3 Data'!D53</f>
        <v>13.553571428571431</v>
      </c>
      <c r="D51" s="10">
        <f>'3 Data'!H53</f>
        <v>1518.0416666666667</v>
      </c>
      <c r="E51" s="10">
        <f>'3 Data'!Q53</f>
        <v>760.28571428571433</v>
      </c>
      <c r="F51" s="10">
        <f>'4 Results'!$E$24*C56+'4 Results'!$E$25*D51</f>
        <v>872.16788178363572</v>
      </c>
      <c r="G51" s="14">
        <f t="shared" si="0"/>
        <v>-111.88216749792139</v>
      </c>
      <c r="H51" s="10">
        <f t="shared" si="1"/>
        <v>12517.619404032937</v>
      </c>
      <c r="I51" s="10">
        <f>'4 Results'!$E$24*C51</f>
        <v>14.494347198794108</v>
      </c>
      <c r="J51" s="10">
        <f>'4 Results'!$E$25*D51</f>
        <v>859.10578233175806</v>
      </c>
      <c r="K51" s="10"/>
      <c r="L51" s="10"/>
      <c r="M51" s="10"/>
      <c r="N51" s="10"/>
      <c r="O51" s="10">
        <f t="shared" si="8"/>
        <v>183.6992984693878</v>
      </c>
      <c r="P51" s="10">
        <f t="shared" si="3"/>
        <v>20574.88616071429</v>
      </c>
      <c r="Q51" s="10">
        <f t="shared" si="4"/>
        <v>2304450.5017361115</v>
      </c>
      <c r="R51" s="10">
        <f t="shared" si="5"/>
        <v>10304.586734693879</v>
      </c>
      <c r="S51" s="10">
        <f t="shared" si="6"/>
        <v>1154145.392857143</v>
      </c>
      <c r="T51" s="11">
        <f t="shared" si="7"/>
        <v>578034.36734693882</v>
      </c>
    </row>
    <row r="52" spans="1:20" x14ac:dyDescent="0.2">
      <c r="A52" s="9">
        <v>46</v>
      </c>
      <c r="B52" s="10">
        <v>657</v>
      </c>
      <c r="C52" s="10">
        <f>'3 Data'!D54</f>
        <v>-31.25</v>
      </c>
      <c r="D52" s="10">
        <f>'3 Data'!H54</f>
        <v>1541.75</v>
      </c>
      <c r="E52" s="10">
        <f>'3 Data'!Q54</f>
        <v>793.71428571428567</v>
      </c>
      <c r="F52" s="10">
        <f>'4 Results'!$E$24*C57+'4 Results'!$E$25*D52</f>
        <v>863.5476274151373</v>
      </c>
      <c r="G52" s="14">
        <f t="shared" si="0"/>
        <v>-69.833341700851634</v>
      </c>
      <c r="H52" s="10">
        <f t="shared" si="1"/>
        <v>4876.6956131079041</v>
      </c>
      <c r="I52" s="10">
        <f>'4 Results'!$E$24*C52</f>
        <v>-33.419114094716321</v>
      </c>
      <c r="J52" s="10">
        <f>'4 Results'!$E$25*D52</f>
        <v>872.52304662914685</v>
      </c>
      <c r="K52" s="10"/>
      <c r="L52" s="10"/>
      <c r="M52" s="10"/>
      <c r="N52" s="10"/>
      <c r="O52" s="10">
        <f t="shared" si="8"/>
        <v>976.5625</v>
      </c>
      <c r="P52" s="10">
        <f t="shared" si="3"/>
        <v>-48179.6875</v>
      </c>
      <c r="Q52" s="10">
        <f t="shared" si="4"/>
        <v>2376993.0625</v>
      </c>
      <c r="R52" s="10">
        <f t="shared" si="5"/>
        <v>-24803.571428571428</v>
      </c>
      <c r="S52" s="10">
        <f t="shared" si="6"/>
        <v>1223709</v>
      </c>
      <c r="T52" s="11">
        <f t="shared" si="7"/>
        <v>629982.3673469387</v>
      </c>
    </row>
    <row r="53" spans="1:20" x14ac:dyDescent="0.2">
      <c r="A53" s="9">
        <v>47</v>
      </c>
      <c r="B53" s="10">
        <v>658</v>
      </c>
      <c r="C53" s="10">
        <f>'3 Data'!D55</f>
        <v>43.767857142857146</v>
      </c>
      <c r="D53" s="10">
        <f>'3 Data'!H55</f>
        <v>1388.5416666666667</v>
      </c>
      <c r="E53" s="10">
        <f>'3 Data'!Q55</f>
        <v>861</v>
      </c>
      <c r="F53" s="10">
        <f>'4 Results'!$E$24*C58+'4 Results'!$E$25*D53</f>
        <v>793.76200876326936</v>
      </c>
      <c r="G53" s="14">
        <f t="shared" si="0"/>
        <v>67.237991236730636</v>
      </c>
      <c r="H53" s="10">
        <f t="shared" si="1"/>
        <v>4520.9474655506656</v>
      </c>
      <c r="I53" s="10">
        <f>'4 Results'!$E$24*C53</f>
        <v>46.805856369228401</v>
      </c>
      <c r="J53" s="10">
        <f>'4 Results'!$E$25*D53</f>
        <v>785.81780792703967</v>
      </c>
      <c r="K53" s="10"/>
      <c r="L53" s="10"/>
      <c r="M53" s="10"/>
      <c r="N53" s="10"/>
      <c r="O53" s="10">
        <f t="shared" si="8"/>
        <v>1915.6253188775513</v>
      </c>
      <c r="P53" s="10">
        <f t="shared" si="3"/>
        <v>60773.493303571435</v>
      </c>
      <c r="Q53" s="10">
        <f t="shared" si="4"/>
        <v>1928047.9600694447</v>
      </c>
      <c r="R53" s="10">
        <f t="shared" si="5"/>
        <v>37684.125</v>
      </c>
      <c r="S53" s="10">
        <f t="shared" si="6"/>
        <v>1195534.375</v>
      </c>
      <c r="T53" s="11">
        <f t="shared" si="7"/>
        <v>741321</v>
      </c>
    </row>
    <row r="54" spans="1:20" x14ac:dyDescent="0.2">
      <c r="A54" s="9">
        <v>48</v>
      </c>
      <c r="B54" s="10">
        <v>659</v>
      </c>
      <c r="C54" s="10">
        <f>'3 Data'!D56</f>
        <v>-11.428571428571431</v>
      </c>
      <c r="D54" s="10">
        <f>'3 Data'!H56</f>
        <v>1484.5</v>
      </c>
      <c r="E54" s="10">
        <f>'3 Data'!Q56</f>
        <v>847.28571428571422</v>
      </c>
      <c r="F54" s="10">
        <f>'4 Results'!$E$24*C59+'4 Results'!$E$25*D54</f>
        <v>873.56174744025611</v>
      </c>
      <c r="G54" s="14">
        <f t="shared" si="0"/>
        <v>-26.276033154541892</v>
      </c>
      <c r="H54" s="10">
        <f t="shared" si="1"/>
        <v>690.42991833858468</v>
      </c>
      <c r="I54" s="10">
        <f>'4 Results'!$E$24*C54</f>
        <v>-12.221847440353399</v>
      </c>
      <c r="J54" s="10">
        <f>'4 Results'!$E$25*D54</f>
        <v>840.12353670891423</v>
      </c>
      <c r="K54" s="10"/>
      <c r="L54" s="10"/>
      <c r="M54" s="10"/>
      <c r="N54" s="10"/>
      <c r="O54" s="10">
        <f t="shared" si="8"/>
        <v>130.61224489795924</v>
      </c>
      <c r="P54" s="10">
        <f t="shared" si="3"/>
        <v>-16965.71428571429</v>
      </c>
      <c r="Q54" s="10">
        <f t="shared" si="4"/>
        <v>2203740.25</v>
      </c>
      <c r="R54" s="10">
        <f t="shared" si="5"/>
        <v>-9683.2653061224501</v>
      </c>
      <c r="S54" s="10">
        <f t="shared" si="6"/>
        <v>1257795.6428571427</v>
      </c>
      <c r="T54" s="11">
        <f t="shared" si="7"/>
        <v>717893.0816326529</v>
      </c>
    </row>
    <row r="55" spans="1:20" x14ac:dyDescent="0.2">
      <c r="A55" s="9">
        <v>49</v>
      </c>
      <c r="B55" s="10">
        <v>660</v>
      </c>
      <c r="C55" s="10">
        <f>'3 Data'!D57</f>
        <v>-8.5892857142857153</v>
      </c>
      <c r="D55" s="10">
        <f>'3 Data'!H57</f>
        <v>1311.2083333333333</v>
      </c>
      <c r="E55" s="10">
        <f>'3 Data'!Q57</f>
        <v>877.14285714285722</v>
      </c>
      <c r="F55" s="10">
        <f>'4 Results'!$E$24*C60+'4 Results'!$E$25*D55</f>
        <v>731.22473809575774</v>
      </c>
      <c r="G55" s="14">
        <f t="shared" si="0"/>
        <v>145.91811904709948</v>
      </c>
      <c r="H55" s="10">
        <f t="shared" si="1"/>
        <v>21292.097466243496</v>
      </c>
      <c r="I55" s="10">
        <f>'4 Results'!$E$24*C55</f>
        <v>-9.1854822168906001</v>
      </c>
      <c r="J55" s="10">
        <f>'4 Results'!$E$25*D55</f>
        <v>742.05253106244584</v>
      </c>
      <c r="K55" s="10"/>
      <c r="L55" s="10"/>
      <c r="M55" s="10"/>
      <c r="N55" s="10"/>
      <c r="O55" s="10">
        <f t="shared" si="8"/>
        <v>73.775829081632665</v>
      </c>
      <c r="P55" s="10">
        <f t="shared" si="3"/>
        <v>-11262.343005952382</v>
      </c>
      <c r="Q55" s="10">
        <f t="shared" si="4"/>
        <v>1719267.2934027775</v>
      </c>
      <c r="R55" s="10">
        <f t="shared" si="5"/>
        <v>-7534.0306122448992</v>
      </c>
      <c r="S55" s="10">
        <f t="shared" si="6"/>
        <v>1150117.0238095238</v>
      </c>
      <c r="T55" s="11">
        <f t="shared" si="7"/>
        <v>769379.59183673479</v>
      </c>
    </row>
    <row r="56" spans="1:20" x14ac:dyDescent="0.2">
      <c r="A56" s="9">
        <v>50</v>
      </c>
      <c r="B56" s="10">
        <v>661</v>
      </c>
      <c r="C56" s="10">
        <f>'3 Data'!D58</f>
        <v>12.214285714285715</v>
      </c>
      <c r="D56" s="10">
        <f>'3 Data'!H58</f>
        <v>1321.1666666666667</v>
      </c>
      <c r="E56" s="10">
        <f>'3 Data'!Q58</f>
        <v>802</v>
      </c>
      <c r="F56" s="10">
        <f>'4 Results'!$E$24*C61+'4 Results'!$E$25*D56</f>
        <v>731.95262509648114</v>
      </c>
      <c r="G56" s="14">
        <f t="shared" si="0"/>
        <v>70.047374903518858</v>
      </c>
      <c r="H56" s="10">
        <f t="shared" si="1"/>
        <v>4906.6347308741233</v>
      </c>
      <c r="I56" s="10">
        <f>'4 Results'!$E$24*C56</f>
        <v>13.062099451877693</v>
      </c>
      <c r="J56" s="10">
        <f>'4 Results'!$E$25*D56</f>
        <v>747.68825367593615</v>
      </c>
      <c r="K56" s="10"/>
      <c r="L56" s="10"/>
      <c r="M56" s="10"/>
      <c r="N56" s="10"/>
      <c r="O56" s="10">
        <f t="shared" si="8"/>
        <v>149.1887755102041</v>
      </c>
      <c r="P56" s="10">
        <f t="shared" si="3"/>
        <v>16137.107142857145</v>
      </c>
      <c r="Q56" s="10">
        <f t="shared" si="4"/>
        <v>1745481.3611111112</v>
      </c>
      <c r="R56" s="10">
        <f t="shared" si="5"/>
        <v>9795.8571428571431</v>
      </c>
      <c r="S56" s="10">
        <f t="shared" si="6"/>
        <v>1059575.6666666667</v>
      </c>
      <c r="T56" s="11">
        <f t="shared" si="7"/>
        <v>643204</v>
      </c>
    </row>
    <row r="57" spans="1:20" x14ac:dyDescent="0.2">
      <c r="A57" s="9">
        <v>51</v>
      </c>
      <c r="B57" s="10">
        <v>662</v>
      </c>
      <c r="C57" s="10">
        <f>'3 Data'!D59</f>
        <v>-8.3928571428571459</v>
      </c>
      <c r="D57" s="10">
        <f>'3 Data'!H59</f>
        <v>1396.9166666666667</v>
      </c>
      <c r="E57" s="10">
        <f>'3 Data'!Q59</f>
        <v>792.28571428571433</v>
      </c>
      <c r="F57" s="10">
        <f>'4 Results'!$E$24*C62+'4 Results'!$E$25*D57</f>
        <v>789.08703320524683</v>
      </c>
      <c r="G57" s="14">
        <f t="shared" si="0"/>
        <v>3.1986810804675088</v>
      </c>
      <c r="H57" s="10">
        <f t="shared" si="1"/>
        <v>10.23156065454079</v>
      </c>
      <c r="I57" s="10">
        <f>'4 Results'!$E$24*C57</f>
        <v>-8.9754192140095288</v>
      </c>
      <c r="J57" s="10">
        <f>'4 Results'!$E$25*D57</f>
        <v>790.55747422541435</v>
      </c>
      <c r="K57" s="10"/>
      <c r="L57" s="10"/>
      <c r="M57" s="10"/>
      <c r="N57" s="10"/>
      <c r="O57" s="10">
        <f t="shared" si="8"/>
        <v>70.44005102040822</v>
      </c>
      <c r="P57" s="10">
        <f t="shared" si="3"/>
        <v>-11724.122023809528</v>
      </c>
      <c r="Q57" s="10">
        <f t="shared" si="4"/>
        <v>1951376.1736111112</v>
      </c>
      <c r="R57" s="10">
        <f t="shared" si="5"/>
        <v>-6649.5408163265338</v>
      </c>
      <c r="S57" s="10">
        <f t="shared" si="6"/>
        <v>1106757.1190476192</v>
      </c>
      <c r="T57" s="11">
        <f t="shared" si="7"/>
        <v>627716.65306122461</v>
      </c>
    </row>
    <row r="58" spans="1:20" x14ac:dyDescent="0.2">
      <c r="A58" s="9">
        <v>52</v>
      </c>
      <c r="B58" s="10">
        <v>663</v>
      </c>
      <c r="C58" s="10">
        <f>'3 Data'!D60</f>
        <v>7.4285714285714306</v>
      </c>
      <c r="D58" s="10">
        <f>'3 Data'!H60</f>
        <v>1552</v>
      </c>
      <c r="E58" s="10">
        <f>'3 Data'!Q60</f>
        <v>805.28571428571433</v>
      </c>
      <c r="F58" s="10">
        <f>'4 Results'!$E$24*C63+'4 Results'!$E$25*D58</f>
        <v>890.35471332215104</v>
      </c>
      <c r="G58" s="14">
        <f t="shared" si="0"/>
        <v>-85.068999036436708</v>
      </c>
      <c r="H58" s="10">
        <f t="shared" si="1"/>
        <v>7236.7345970612696</v>
      </c>
      <c r="I58" s="10">
        <f>'4 Results'!$E$24*C58</f>
        <v>7.9442008362297099</v>
      </c>
      <c r="J58" s="10">
        <f>'4 Results'!$E$25*D58</f>
        <v>878.32383224805312</v>
      </c>
      <c r="K58" s="10"/>
      <c r="L58" s="10"/>
      <c r="M58" s="10"/>
      <c r="N58" s="10"/>
      <c r="O58" s="10">
        <f t="shared" si="8"/>
        <v>55.183673469387784</v>
      </c>
      <c r="P58" s="10">
        <f t="shared" si="3"/>
        <v>11529.142857142861</v>
      </c>
      <c r="Q58" s="10">
        <f t="shared" si="4"/>
        <v>2408704</v>
      </c>
      <c r="R58" s="10">
        <f t="shared" si="5"/>
        <v>5982.1224489795941</v>
      </c>
      <c r="S58" s="10">
        <f t="shared" si="6"/>
        <v>1249803.4285714286</v>
      </c>
      <c r="T58" s="11">
        <f t="shared" si="7"/>
        <v>648485.08163265313</v>
      </c>
    </row>
    <row r="59" spans="1:20" x14ac:dyDescent="0.2">
      <c r="A59" s="9">
        <v>53</v>
      </c>
      <c r="B59" s="10">
        <v>664</v>
      </c>
      <c r="C59" s="10">
        <f>'3 Data'!D61</f>
        <v>31.267857142857146</v>
      </c>
      <c r="D59" s="10">
        <f>'3 Data'!H61</f>
        <v>1250.375</v>
      </c>
      <c r="E59" s="10">
        <f>'3 Data'!Q61</f>
        <v>766.85714285714278</v>
      </c>
      <c r="F59" s="10">
        <f>'4 Results'!$E$24*C64+'4 Results'!$E$25*D59</f>
        <v>707.41504121564958</v>
      </c>
      <c r="G59" s="14">
        <f t="shared" si="0"/>
        <v>59.442101641493196</v>
      </c>
      <c r="H59" s="10">
        <f t="shared" si="1"/>
        <v>3533.3634475576082</v>
      </c>
      <c r="I59" s="10">
        <f>'4 Results'!$E$24*C59</f>
        <v>33.438210731341876</v>
      </c>
      <c r="J59" s="10">
        <f>'4 Results'!$E$25*D59</f>
        <v>707.62510421853062</v>
      </c>
      <c r="K59" s="10"/>
      <c r="L59" s="10"/>
      <c r="M59" s="10"/>
      <c r="N59" s="10"/>
      <c r="O59" s="10">
        <f t="shared" si="8"/>
        <v>977.67889030612264</v>
      </c>
      <c r="P59" s="10">
        <f t="shared" si="3"/>
        <v>39096.546875000007</v>
      </c>
      <c r="Q59" s="10">
        <f t="shared" si="4"/>
        <v>1563437.640625</v>
      </c>
      <c r="R59" s="10">
        <f t="shared" si="5"/>
        <v>23977.979591836734</v>
      </c>
      <c r="S59" s="10">
        <f t="shared" si="6"/>
        <v>958858.99999999988</v>
      </c>
      <c r="T59" s="11">
        <f t="shared" si="7"/>
        <v>588069.87755102024</v>
      </c>
    </row>
    <row r="60" spans="1:20" x14ac:dyDescent="0.2">
      <c r="A60" s="9">
        <v>54</v>
      </c>
      <c r="B60" s="10">
        <v>665</v>
      </c>
      <c r="C60" s="10">
        <f>'3 Data'!D62</f>
        <v>-10.125</v>
      </c>
      <c r="D60" s="10">
        <f>'3 Data'!H62</f>
        <v>1356.4583333333333</v>
      </c>
      <c r="E60" s="10">
        <f>'3 Data'!Q62</f>
        <v>670.42857142857144</v>
      </c>
      <c r="F60" s="10">
        <f>'4 Results'!$E$24*C65+'4 Results'!$E$25*D60</f>
        <v>810.45644000913842</v>
      </c>
      <c r="G60" s="14">
        <f t="shared" si="0"/>
        <v>-140.02786858056697</v>
      </c>
      <c r="H60" s="10">
        <f t="shared" si="1"/>
        <v>19607.803979216536</v>
      </c>
      <c r="I60" s="10">
        <f>'4 Results'!$E$24*C60</f>
        <v>-10.827792966688087</v>
      </c>
      <c r="J60" s="10">
        <f>'4 Results'!$E$25*D60</f>
        <v>767.66087733127597</v>
      </c>
      <c r="K60" s="10"/>
      <c r="L60" s="10"/>
      <c r="M60" s="10"/>
      <c r="N60" s="10"/>
      <c r="O60" s="10">
        <f t="shared" si="8"/>
        <v>102.515625</v>
      </c>
      <c r="P60" s="10">
        <f t="shared" si="3"/>
        <v>-13734.140625</v>
      </c>
      <c r="Q60" s="10">
        <f t="shared" si="4"/>
        <v>1839979.2100694443</v>
      </c>
      <c r="R60" s="10">
        <f t="shared" si="5"/>
        <v>-6788.0892857142862</v>
      </c>
      <c r="S60" s="10">
        <f t="shared" si="6"/>
        <v>909408.42261904757</v>
      </c>
      <c r="T60" s="11">
        <f t="shared" si="7"/>
        <v>449474.46938775515</v>
      </c>
    </row>
    <row r="61" spans="1:20" x14ac:dyDescent="0.2">
      <c r="A61" s="9">
        <v>55</v>
      </c>
      <c r="B61" s="10">
        <v>666</v>
      </c>
      <c r="C61" s="10">
        <f>'3 Data'!D63</f>
        <v>-14.714285714285708</v>
      </c>
      <c r="D61" s="10">
        <f>'3 Data'!H63</f>
        <v>1245.1666666666667</v>
      </c>
      <c r="E61" s="10">
        <f>'3 Data'!Q63</f>
        <v>699.85714285714289</v>
      </c>
      <c r="F61" s="10">
        <f>'4 Results'!$E$24*C66+'4 Results'!$E$25*D61</f>
        <v>665.49125219475411</v>
      </c>
      <c r="G61" s="14">
        <f t="shared" si="0"/>
        <v>34.365890662388779</v>
      </c>
      <c r="H61" s="10">
        <f t="shared" si="1"/>
        <v>1181.0144410192602</v>
      </c>
      <c r="I61" s="10">
        <f>'4 Results'!$E$24*C61</f>
        <v>-15.735628579454991</v>
      </c>
      <c r="J61" s="10">
        <f>'4 Results'!$E$25*D61</f>
        <v>704.6775505503872</v>
      </c>
      <c r="K61" s="10"/>
      <c r="L61" s="10"/>
      <c r="M61" s="10"/>
      <c r="N61" s="10"/>
      <c r="O61" s="10">
        <f t="shared" si="8"/>
        <v>216.51020408163248</v>
      </c>
      <c r="P61" s="10">
        <f t="shared" si="3"/>
        <v>-18321.738095238088</v>
      </c>
      <c r="Q61" s="10">
        <f t="shared" si="4"/>
        <v>1550440.027777778</v>
      </c>
      <c r="R61" s="10">
        <f t="shared" si="5"/>
        <v>-10297.897959183671</v>
      </c>
      <c r="S61" s="10">
        <f t="shared" si="6"/>
        <v>871438.7857142858</v>
      </c>
      <c r="T61" s="11">
        <f t="shared" si="7"/>
        <v>489800.02040816331</v>
      </c>
    </row>
    <row r="62" spans="1:20" x14ac:dyDescent="0.2">
      <c r="A62" s="9">
        <v>56</v>
      </c>
      <c r="B62" s="10">
        <v>667</v>
      </c>
      <c r="C62" s="10">
        <f>'3 Data'!D64</f>
        <v>-1.375</v>
      </c>
      <c r="D62" s="10">
        <f>'3 Data'!H64</f>
        <v>1267.2083333333333</v>
      </c>
      <c r="E62" s="10">
        <f>'3 Data'!Q64</f>
        <v>749.28571428571433</v>
      </c>
      <c r="F62" s="10">
        <f>'4 Results'!$E$24*C67+'4 Results'!$E$25*D62</f>
        <v>732.96361279992743</v>
      </c>
      <c r="G62" s="14">
        <f t="shared" si="0"/>
        <v>16.322101485786902</v>
      </c>
      <c r="H62" s="10">
        <f t="shared" si="1"/>
        <v>266.41099691232699</v>
      </c>
      <c r="I62" s="10">
        <f>'4 Results'!$E$24*C62</f>
        <v>-1.470441020167518</v>
      </c>
      <c r="J62" s="10">
        <f>'4 Results'!$E$25*D62</f>
        <v>717.15159767397017</v>
      </c>
      <c r="K62" s="10"/>
      <c r="L62" s="10"/>
      <c r="M62" s="10"/>
      <c r="N62" s="10"/>
      <c r="O62" s="10">
        <f t="shared" si="8"/>
        <v>1.890625</v>
      </c>
      <c r="P62" s="10">
        <f t="shared" si="3"/>
        <v>-1742.4114583333333</v>
      </c>
      <c r="Q62" s="10">
        <f t="shared" si="4"/>
        <v>1605816.9600694443</v>
      </c>
      <c r="R62" s="10">
        <f t="shared" si="5"/>
        <v>-1030.2678571428571</v>
      </c>
      <c r="S62" s="10">
        <f t="shared" si="6"/>
        <v>949501.10119047621</v>
      </c>
      <c r="T62" s="11">
        <f t="shared" si="7"/>
        <v>561429.08163265313</v>
      </c>
    </row>
    <row r="63" spans="1:20" x14ac:dyDescent="0.2">
      <c r="A63" s="9">
        <v>57</v>
      </c>
      <c r="B63" s="10">
        <v>668</v>
      </c>
      <c r="C63" s="10">
        <f>'3 Data'!D65</f>
        <v>11.25</v>
      </c>
      <c r="D63" s="10">
        <f>'3 Data'!H65</f>
        <v>1290.4166666666667</v>
      </c>
      <c r="E63" s="10">
        <f>'3 Data'!Q65</f>
        <v>736.14285714285711</v>
      </c>
      <c r="F63" s="10">
        <f>'4 Results'!$E$24*C68+'4 Results'!$E$25*D63</f>
        <v>693.88770741091491</v>
      </c>
      <c r="G63" s="14">
        <f t="shared" si="0"/>
        <v>42.255149731942197</v>
      </c>
      <c r="H63" s="10">
        <f t="shared" si="1"/>
        <v>1785.4976788688548</v>
      </c>
      <c r="I63" s="10">
        <f>'4 Results'!$E$24*C63</f>
        <v>12.030881074097874</v>
      </c>
      <c r="J63" s="10">
        <f>'4 Results'!$E$25*D63</f>
        <v>730.28589681921733</v>
      </c>
      <c r="K63" s="10"/>
      <c r="L63" s="10"/>
      <c r="M63" s="10"/>
      <c r="N63" s="10"/>
      <c r="O63" s="10">
        <f t="shared" si="8"/>
        <v>126.5625</v>
      </c>
      <c r="P63" s="10">
        <f t="shared" si="3"/>
        <v>14517.1875</v>
      </c>
      <c r="Q63" s="10">
        <f t="shared" si="4"/>
        <v>1665175.1736111112</v>
      </c>
      <c r="R63" s="10">
        <f t="shared" si="5"/>
        <v>8281.6071428571431</v>
      </c>
      <c r="S63" s="10">
        <f t="shared" si="6"/>
        <v>949931.01190476189</v>
      </c>
      <c r="T63" s="11">
        <f t="shared" si="7"/>
        <v>541906.30612244888</v>
      </c>
    </row>
    <row r="64" spans="1:20" x14ac:dyDescent="0.2">
      <c r="A64" s="9">
        <v>58</v>
      </c>
      <c r="B64" s="10">
        <v>669</v>
      </c>
      <c r="C64" s="10">
        <f>'3 Data'!D66</f>
        <v>-0.1964285714285694</v>
      </c>
      <c r="D64" s="10">
        <f>'3 Data'!H66</f>
        <v>1237.2916666666667</v>
      </c>
      <c r="E64" s="10">
        <f>'3 Data'!Q66</f>
        <v>623.71428571428578</v>
      </c>
      <c r="F64" s="10">
        <f>'4 Results'!$E$24*C69+'4 Results'!$E$25*D64</f>
        <v>699.66704694201337</v>
      </c>
      <c r="G64" s="14">
        <f t="shared" si="0"/>
        <v>-75.952761227727592</v>
      </c>
      <c r="H64" s="10">
        <f t="shared" si="1"/>
        <v>5768.8219381161998</v>
      </c>
      <c r="I64" s="10">
        <f>'4 Results'!$E$24*C64</f>
        <v>-0.21006300288107183</v>
      </c>
      <c r="J64" s="10">
        <f>'4 Results'!$E$25*D64</f>
        <v>700.22084940415436</v>
      </c>
      <c r="K64" s="10"/>
      <c r="L64" s="10"/>
      <c r="M64" s="10"/>
      <c r="N64" s="10"/>
      <c r="O64" s="10">
        <f t="shared" si="8"/>
        <v>3.8584183673468588E-2</v>
      </c>
      <c r="P64" s="10">
        <f t="shared" si="3"/>
        <v>-243.03943452380702</v>
      </c>
      <c r="Q64" s="10">
        <f t="shared" si="4"/>
        <v>1530890.668402778</v>
      </c>
      <c r="R64" s="10">
        <f t="shared" si="5"/>
        <v>-122.51530612244773</v>
      </c>
      <c r="S64" s="10">
        <f t="shared" si="6"/>
        <v>771716.48809523822</v>
      </c>
      <c r="T64" s="11">
        <f t="shared" si="7"/>
        <v>389019.51020408171</v>
      </c>
    </row>
    <row r="65" spans="1:20" x14ac:dyDescent="0.2">
      <c r="A65" s="9">
        <v>59</v>
      </c>
      <c r="B65" s="10">
        <v>670</v>
      </c>
      <c r="C65" s="10">
        <f>'3 Data'!D67</f>
        <v>40.017857142857146</v>
      </c>
      <c r="D65" s="10">
        <f>'3 Data'!H67</f>
        <v>1184.2916666666667</v>
      </c>
      <c r="E65" s="10">
        <f>'3 Data'!Q67</f>
        <v>809.28571428571422</v>
      </c>
      <c r="F65" s="10">
        <f>'4 Results'!$E$24*C70+'4 Results'!$E$25*D65</f>
        <v>658.02379247339888</v>
      </c>
      <c r="G65" s="14">
        <f t="shared" si="0"/>
        <v>151.26192181231534</v>
      </c>
      <c r="H65" s="10">
        <f t="shared" si="1"/>
        <v>22880.168990355</v>
      </c>
      <c r="I65" s="10">
        <f>'4 Results'!$E$24*C65</f>
        <v>42.795562677862442</v>
      </c>
      <c r="J65" s="10">
        <f>'4 Results'!$E$25*D65</f>
        <v>670.22654327712678</v>
      </c>
      <c r="K65" s="10"/>
      <c r="L65" s="10"/>
      <c r="M65" s="10"/>
      <c r="N65" s="10"/>
      <c r="O65" s="10">
        <f t="shared" si="8"/>
        <v>1601.4288903061226</v>
      </c>
      <c r="P65" s="10">
        <f t="shared" si="3"/>
        <v>47392.814732142862</v>
      </c>
      <c r="Q65" s="10">
        <f t="shared" si="4"/>
        <v>1402546.7517361112</v>
      </c>
      <c r="R65" s="10">
        <f t="shared" si="5"/>
        <v>32385.880102040817</v>
      </c>
      <c r="S65" s="10">
        <f t="shared" si="6"/>
        <v>958430.32738095231</v>
      </c>
      <c r="T65" s="11">
        <f t="shared" si="7"/>
        <v>654943.3673469387</v>
      </c>
    </row>
    <row r="66" spans="1:20" x14ac:dyDescent="0.2">
      <c r="A66" s="9">
        <v>60</v>
      </c>
      <c r="B66" s="10">
        <v>671</v>
      </c>
      <c r="C66" s="10">
        <f>'3 Data'!D68</f>
        <v>-36.642857142857146</v>
      </c>
      <c r="D66" s="10">
        <f>'3 Data'!H68</f>
        <v>1352.8333333333333</v>
      </c>
      <c r="E66" s="10">
        <f>'3 Data'!Q68</f>
        <v>659.28571428571433</v>
      </c>
      <c r="F66" s="10">
        <f>'4 Results'!$E$24*C71+'4 Results'!$E$25*D66</f>
        <v>754.83887692143674</v>
      </c>
      <c r="G66" s="14">
        <f t="shared" si="0"/>
        <v>-95.553162635722401</v>
      </c>
      <c r="H66" s="10">
        <f t="shared" si="1"/>
        <v>9130.4068896888148</v>
      </c>
      <c r="I66" s="10">
        <f>'4 Results'!$E$24*C66</f>
        <v>-39.186298355633078</v>
      </c>
      <c r="J66" s="10">
        <f>'4 Results'!$E$25*D66</f>
        <v>765.60937997824817</v>
      </c>
      <c r="K66" s="10"/>
      <c r="L66" s="10"/>
      <c r="M66" s="10"/>
      <c r="N66" s="10"/>
      <c r="O66" s="10">
        <f t="shared" si="8"/>
        <v>1342.6989795918369</v>
      </c>
      <c r="P66" s="10">
        <f t="shared" si="3"/>
        <v>-49571.678571428572</v>
      </c>
      <c r="Q66" s="10">
        <f t="shared" si="4"/>
        <v>1830158.0277777775</v>
      </c>
      <c r="R66" s="10">
        <f t="shared" si="5"/>
        <v>-24158.112244897962</v>
      </c>
      <c r="S66" s="10">
        <f t="shared" si="6"/>
        <v>891903.69047619053</v>
      </c>
      <c r="T66" s="11">
        <f t="shared" si="7"/>
        <v>434657.65306122456</v>
      </c>
    </row>
    <row r="67" spans="1:20" x14ac:dyDescent="0.2">
      <c r="A67" s="9">
        <v>61</v>
      </c>
      <c r="B67" s="10">
        <v>672</v>
      </c>
      <c r="C67" s="10">
        <f>'3 Data'!D69</f>
        <v>14.785714285714292</v>
      </c>
      <c r="D67" s="10">
        <f>'3 Data'!H69</f>
        <v>1135.5</v>
      </c>
      <c r="E67" s="10">
        <f>'3 Data'!Q69</f>
        <v>622.71428571428578</v>
      </c>
      <c r="F67" s="10">
        <f>'4 Results'!$E$24*C72+'4 Results'!$E$25*D67</f>
        <v>637.91608790407315</v>
      </c>
      <c r="G67" s="14">
        <f t="shared" si="0"/>
        <v>-15.201802189787372</v>
      </c>
      <c r="H67" s="10">
        <f t="shared" si="1"/>
        <v>231.09478981742416</v>
      </c>
      <c r="I67" s="10">
        <f>'4 Results'!$E$24*C67</f>
        <v>15.812015125957213</v>
      </c>
      <c r="J67" s="10">
        <f>'4 Results'!$E$25*D67</f>
        <v>642.61386051395903</v>
      </c>
      <c r="K67" s="10"/>
      <c r="L67" s="10"/>
      <c r="M67" s="10"/>
      <c r="N67" s="10"/>
      <c r="O67" s="10">
        <f t="shared" si="8"/>
        <v>218.61734693877568</v>
      </c>
      <c r="P67" s="10">
        <f t="shared" si="3"/>
        <v>16789.17857142858</v>
      </c>
      <c r="Q67" s="10">
        <f t="shared" si="4"/>
        <v>1289360.25</v>
      </c>
      <c r="R67" s="10">
        <f t="shared" si="5"/>
        <v>9207.2755102040865</v>
      </c>
      <c r="S67" s="10">
        <f t="shared" si="6"/>
        <v>707092.07142857148</v>
      </c>
      <c r="T67" s="11">
        <f t="shared" si="7"/>
        <v>387773.08163265313</v>
      </c>
    </row>
    <row r="68" spans="1:20" x14ac:dyDescent="0.2">
      <c r="A68" s="9">
        <v>62</v>
      </c>
      <c r="B68" s="10">
        <v>673</v>
      </c>
      <c r="C68" s="10">
        <f>'3 Data'!D70</f>
        <v>-34.035714285714292</v>
      </c>
      <c r="D68" s="10">
        <f>'3 Data'!H70</f>
        <v>1195.25</v>
      </c>
      <c r="E68" s="10">
        <f>'3 Data'!Q70</f>
        <v>593.42857142857133</v>
      </c>
      <c r="F68" s="10">
        <f>'4 Results'!$E$24*C73+'4 Results'!$E$25*D68</f>
        <v>685.15535913277779</v>
      </c>
      <c r="G68" s="14">
        <f t="shared" si="0"/>
        <v>-91.726787704206458</v>
      </c>
      <c r="H68" s="10">
        <f t="shared" si="1"/>
        <v>8413.8035825325605</v>
      </c>
      <c r="I68" s="10">
        <f>'4 Results'!$E$24*C68</f>
        <v>-36.398189408302464</v>
      </c>
      <c r="J68" s="10">
        <f>'4 Results'!$E$25*D68</f>
        <v>676.42819619490047</v>
      </c>
      <c r="K68" s="10"/>
      <c r="L68" s="10"/>
      <c r="M68" s="10"/>
      <c r="N68" s="10"/>
      <c r="O68" s="10">
        <f t="shared" si="8"/>
        <v>1158.4298469387759</v>
      </c>
      <c r="P68" s="10">
        <f t="shared" si="3"/>
        <v>-40681.187500000007</v>
      </c>
      <c r="Q68" s="10">
        <f t="shared" si="4"/>
        <v>1428622.5625</v>
      </c>
      <c r="R68" s="10">
        <f t="shared" si="5"/>
        <v>-20197.765306122448</v>
      </c>
      <c r="S68" s="10">
        <f t="shared" si="6"/>
        <v>709295.49999999988</v>
      </c>
      <c r="T68" s="11">
        <f t="shared" si="7"/>
        <v>352157.46938775497</v>
      </c>
    </row>
    <row r="69" spans="1:20" x14ac:dyDescent="0.2">
      <c r="A69" s="9">
        <v>63</v>
      </c>
      <c r="B69" s="10">
        <v>674</v>
      </c>
      <c r="C69" s="10">
        <f>'3 Data'!D71</f>
        <v>-0.5178571428571388</v>
      </c>
      <c r="D69" s="10">
        <f>'3 Data'!H71</f>
        <v>1051.2083333333333</v>
      </c>
      <c r="E69" s="10">
        <f>'3 Data'!Q71</f>
        <v>711.57142857142856</v>
      </c>
      <c r="F69" s="10">
        <f>'4 Results'!$E$24*C74+'4 Results'!$E$25*D69</f>
        <v>576.04317496268004</v>
      </c>
      <c r="G69" s="14">
        <f t="shared" si="0"/>
        <v>135.52825360874851</v>
      </c>
      <c r="H69" s="10">
        <f t="shared" si="1"/>
        <v>18367.907526237253</v>
      </c>
      <c r="I69" s="10">
        <f>'4 Results'!$E$24*C69</f>
        <v>-0.55380246214100892</v>
      </c>
      <c r="J69" s="10">
        <f>'4 Results'!$E$25*D69</f>
        <v>594.91065194872556</v>
      </c>
      <c r="K69" s="10"/>
      <c r="L69" s="10"/>
      <c r="M69" s="10"/>
      <c r="N69" s="10"/>
      <c r="O69" s="10">
        <f t="shared" si="8"/>
        <v>0.26817602040815908</v>
      </c>
      <c r="P69" s="10">
        <f t="shared" si="3"/>
        <v>-544.37574404761472</v>
      </c>
      <c r="Q69" s="10">
        <f t="shared" si="4"/>
        <v>1105038.9600694443</v>
      </c>
      <c r="R69" s="10">
        <f t="shared" si="5"/>
        <v>-368.49234693877258</v>
      </c>
      <c r="S69" s="10">
        <f t="shared" si="6"/>
        <v>748009.81547619042</v>
      </c>
      <c r="T69" s="11">
        <f t="shared" si="7"/>
        <v>506333.89795918367</v>
      </c>
    </row>
    <row r="70" spans="1:20" x14ac:dyDescent="0.2">
      <c r="A70" s="9">
        <v>64</v>
      </c>
      <c r="B70" s="10">
        <v>675</v>
      </c>
      <c r="C70" s="10">
        <f>'3 Data'!D72</f>
        <v>-11.410714285714292</v>
      </c>
      <c r="D70" s="10">
        <f>'3 Data'!H72</f>
        <v>1041.4583333333333</v>
      </c>
      <c r="E70" s="10">
        <f>'3 Data'!Q72</f>
        <v>565.28571428571422</v>
      </c>
      <c r="F70" s="10">
        <f>'4 Results'!$E$24*C75+'4 Results'!$E$25*D70</f>
        <v>592.7347428914328</v>
      </c>
      <c r="G70" s="14">
        <f t="shared" ref="G70:G95" si="9">E70-F70</f>
        <v>-27.449028605718581</v>
      </c>
      <c r="H70" s="10">
        <f t="shared" ref="H70:H95" si="10">G70*G70</f>
        <v>753.44917139755694</v>
      </c>
      <c r="I70" s="10">
        <f>'4 Results'!$E$24*C70</f>
        <v>-12.20275080372785</v>
      </c>
      <c r="J70" s="10">
        <f>'4 Results'!$E$25*D70</f>
        <v>589.39283148196114</v>
      </c>
      <c r="K70" s="10"/>
      <c r="L70" s="10"/>
      <c r="M70" s="10"/>
      <c r="N70" s="10"/>
      <c r="O70" s="10">
        <f t="shared" si="8"/>
        <v>130.20440051020421</v>
      </c>
      <c r="P70" s="10">
        <f t="shared" ref="P70:P95" si="11">C70*D70</f>
        <v>-11883.783482142862</v>
      </c>
      <c r="Q70" s="10">
        <f t="shared" ref="Q70:Q95" si="12">D70*D70</f>
        <v>1084635.4600694443</v>
      </c>
      <c r="R70" s="10">
        <f t="shared" ref="R70:R95" si="13">C70*E70</f>
        <v>-6450.3137755102071</v>
      </c>
      <c r="S70" s="10">
        <f t="shared" ref="S70:S95" si="14">D70*E70</f>
        <v>588721.51785714272</v>
      </c>
      <c r="T70" s="11">
        <f t="shared" ref="T70:T95" si="15">E70*E70</f>
        <v>319547.93877551012</v>
      </c>
    </row>
    <row r="71" spans="1:20" x14ac:dyDescent="0.2">
      <c r="A71" s="9">
        <v>65</v>
      </c>
      <c r="B71" s="10">
        <v>676</v>
      </c>
      <c r="C71" s="10">
        <f>'3 Data'!D73</f>
        <v>-10.071428571428569</v>
      </c>
      <c r="D71" s="10">
        <f>'3 Data'!H73</f>
        <v>1093.6666666666667</v>
      </c>
      <c r="E71" s="10">
        <f>'3 Data'!Q73</f>
        <v>663.71428571428578</v>
      </c>
      <c r="F71" s="10">
        <f>'4 Results'!$E$24*C76+'4 Results'!$E$25*D71</f>
        <v>617.20131551850579</v>
      </c>
      <c r="G71" s="14">
        <f t="shared" si="9"/>
        <v>46.512970195779985</v>
      </c>
      <c r="H71" s="10">
        <f t="shared" si="10"/>
        <v>2163.4563964335171</v>
      </c>
      <c r="I71" s="10">
        <f>'4 Results'!$E$24*C71</f>
        <v>-10.770503056811428</v>
      </c>
      <c r="J71" s="10">
        <f>'4 Results'!$E$25*D71</f>
        <v>618.93910945143102</v>
      </c>
      <c r="K71" s="10"/>
      <c r="L71" s="10"/>
      <c r="M71" s="10"/>
      <c r="N71" s="10"/>
      <c r="O71" s="10">
        <f t="shared" si="8"/>
        <v>101.43367346938771</v>
      </c>
      <c r="P71" s="10">
        <f t="shared" si="11"/>
        <v>-11014.785714285712</v>
      </c>
      <c r="Q71" s="10">
        <f t="shared" si="12"/>
        <v>1196106.777777778</v>
      </c>
      <c r="R71" s="10">
        <f t="shared" si="13"/>
        <v>-6684.5510204081629</v>
      </c>
      <c r="S71" s="10">
        <f t="shared" si="14"/>
        <v>725882.19047619065</v>
      </c>
      <c r="T71" s="11">
        <f t="shared" si="15"/>
        <v>440516.65306122456</v>
      </c>
    </row>
    <row r="72" spans="1:20" x14ac:dyDescent="0.2">
      <c r="A72" s="9">
        <v>66</v>
      </c>
      <c r="B72" s="10">
        <v>677</v>
      </c>
      <c r="C72" s="10">
        <f>'3 Data'!D74</f>
        <v>-4.3928571428571459</v>
      </c>
      <c r="D72" s="10">
        <f>'3 Data'!H74</f>
        <v>1083.0833333333333</v>
      </c>
      <c r="E72" s="10">
        <f>'3 Data'!Q74</f>
        <v>567.28571428571433</v>
      </c>
      <c r="F72" s="10">
        <f>'4 Results'!$E$24*C77+'4 Results'!$E$25*D72</f>
        <v>617.28461691176381</v>
      </c>
      <c r="G72" s="14">
        <f t="shared" si="9"/>
        <v>-49.998902626049471</v>
      </c>
      <c r="H72" s="10">
        <f t="shared" si="10"/>
        <v>2499.8902638091768</v>
      </c>
      <c r="I72" s="10">
        <f>'4 Results'!$E$24*C72</f>
        <v>-4.6977726098858401</v>
      </c>
      <c r="J72" s="10">
        <f>'4 Results'!$E$25*D72</f>
        <v>612.94968039776347</v>
      </c>
      <c r="K72" s="10"/>
      <c r="L72" s="10"/>
      <c r="M72" s="10"/>
      <c r="N72" s="10"/>
      <c r="O72" s="10">
        <f t="shared" si="8"/>
        <v>19.297193877551049</v>
      </c>
      <c r="P72" s="10">
        <f t="shared" si="11"/>
        <v>-4757.8303571428605</v>
      </c>
      <c r="Q72" s="10">
        <f t="shared" si="12"/>
        <v>1173069.5069444443</v>
      </c>
      <c r="R72" s="10">
        <f t="shared" si="13"/>
        <v>-2492.0051020408182</v>
      </c>
      <c r="S72" s="10">
        <f t="shared" si="14"/>
        <v>614417.70238095243</v>
      </c>
      <c r="T72" s="11">
        <f t="shared" si="15"/>
        <v>321813.08163265313</v>
      </c>
    </row>
    <row r="73" spans="1:20" x14ac:dyDescent="0.2">
      <c r="A73" s="9">
        <v>67</v>
      </c>
      <c r="B73" s="10">
        <v>678</v>
      </c>
      <c r="C73" s="10">
        <f>'3 Data'!D75</f>
        <v>8.1607142857142847</v>
      </c>
      <c r="D73" s="10">
        <f>'3 Data'!H75</f>
        <v>950.29166666666663</v>
      </c>
      <c r="E73" s="10">
        <f>'3 Data'!Q75</f>
        <v>592.57142857142867</v>
      </c>
      <c r="F73" s="10">
        <f>'4 Results'!$E$24*C78+'4 Results'!$E$25*D73</f>
        <v>539.00194018218826</v>
      </c>
      <c r="G73" s="14">
        <f t="shared" si="9"/>
        <v>53.569488389240405</v>
      </c>
      <c r="H73" s="10">
        <f t="shared" si="10"/>
        <v>2869.6900862849625</v>
      </c>
      <c r="I73" s="10">
        <f>'4 Results'!$E$24*C73</f>
        <v>8.7271629378773454</v>
      </c>
      <c r="J73" s="10">
        <f>'4 Results'!$E$25*D73</f>
        <v>537.79885207477844</v>
      </c>
      <c r="K73" s="10"/>
      <c r="L73" s="10"/>
      <c r="M73" s="10"/>
      <c r="N73" s="10"/>
      <c r="O73" s="10">
        <f t="shared" si="8"/>
        <v>66.597257653061206</v>
      </c>
      <c r="P73" s="10">
        <f t="shared" si="11"/>
        <v>7755.0587797619037</v>
      </c>
      <c r="Q73" s="10">
        <f t="shared" si="12"/>
        <v>903054.25173611101</v>
      </c>
      <c r="R73" s="10">
        <f t="shared" si="13"/>
        <v>4835.8061224489802</v>
      </c>
      <c r="S73" s="10">
        <f t="shared" si="14"/>
        <v>563115.69047619053</v>
      </c>
      <c r="T73" s="11">
        <f t="shared" si="15"/>
        <v>351140.89795918379</v>
      </c>
    </row>
    <row r="74" spans="1:20" x14ac:dyDescent="0.2">
      <c r="A74" s="9">
        <v>68</v>
      </c>
      <c r="B74" s="10">
        <v>679</v>
      </c>
      <c r="C74" s="10">
        <f>'3 Data'!D76</f>
        <v>-17.642857142857139</v>
      </c>
      <c r="D74" s="10">
        <f>'3 Data'!H76</f>
        <v>1130.8333333333333</v>
      </c>
      <c r="E74" s="10">
        <f>'3 Data'!Q76</f>
        <v>561.71428571428578</v>
      </c>
      <c r="F74" s="10">
        <f>'4 Results'!$E$24*C79+'4 Results'!$E$25*D74</f>
        <v>640.4120750696901</v>
      </c>
      <c r="G74" s="14">
        <f t="shared" si="9"/>
        <v>-78.697789355404325</v>
      </c>
      <c r="H74" s="10">
        <f t="shared" si="10"/>
        <v>6193.3420494275906</v>
      </c>
      <c r="I74" s="10">
        <f>'4 Results'!$E$24*C74</f>
        <v>-18.867476986045553</v>
      </c>
      <c r="J74" s="10">
        <f>'4 Results'!$E$25*D74</f>
        <v>639.97285242730243</v>
      </c>
      <c r="K74" s="10"/>
      <c r="L74" s="10"/>
      <c r="M74" s="10"/>
      <c r="N74" s="10"/>
      <c r="O74" s="10">
        <f t="shared" si="8"/>
        <v>311.27040816326519</v>
      </c>
      <c r="P74" s="10">
        <f t="shared" si="11"/>
        <v>-19951.130952380947</v>
      </c>
      <c r="Q74" s="10">
        <f t="shared" si="12"/>
        <v>1278784.0277777775</v>
      </c>
      <c r="R74" s="10">
        <f t="shared" si="13"/>
        <v>-9910.2448979591827</v>
      </c>
      <c r="S74" s="10">
        <f t="shared" si="14"/>
        <v>635205.23809523811</v>
      </c>
      <c r="T74" s="11">
        <f t="shared" si="15"/>
        <v>315522.93877551029</v>
      </c>
    </row>
    <row r="75" spans="1:20" x14ac:dyDescent="0.2">
      <c r="A75" s="9">
        <v>69</v>
      </c>
      <c r="B75" s="10">
        <v>680</v>
      </c>
      <c r="C75" s="10">
        <f>'3 Data'!D77</f>
        <v>3.125</v>
      </c>
      <c r="D75" s="10">
        <f>'3 Data'!H77</f>
        <v>1147.7083333333333</v>
      </c>
      <c r="E75" s="10">
        <f>'3 Data'!Q77</f>
        <v>567.42857142857144</v>
      </c>
      <c r="F75" s="10">
        <f>'4 Results'!$E$24*C80+'4 Results'!$E$25*D75</f>
        <v>675.70441512571927</v>
      </c>
      <c r="G75" s="14">
        <f t="shared" si="9"/>
        <v>-108.27584369714782</v>
      </c>
      <c r="H75" s="10">
        <f t="shared" si="10"/>
        <v>11723.658328329186</v>
      </c>
      <c r="I75" s="10">
        <f>'4 Results'!$E$24*C75</f>
        <v>3.3419114094716318</v>
      </c>
      <c r="J75" s="10">
        <f>'4 Results'!$E$25*D75</f>
        <v>649.52292631208718</v>
      </c>
      <c r="K75" s="10"/>
      <c r="L75" s="10"/>
      <c r="M75" s="10"/>
      <c r="N75" s="10"/>
      <c r="O75" s="10">
        <f t="shared" ref="O75:O95" si="16">C75*C75</f>
        <v>9.765625</v>
      </c>
      <c r="P75" s="10">
        <f t="shared" si="11"/>
        <v>3586.5885416666665</v>
      </c>
      <c r="Q75" s="10">
        <f t="shared" si="12"/>
        <v>1317234.4184027775</v>
      </c>
      <c r="R75" s="10">
        <f t="shared" si="13"/>
        <v>1773.2142857142858</v>
      </c>
      <c r="S75" s="10">
        <f t="shared" si="14"/>
        <v>651242.5</v>
      </c>
      <c r="T75" s="11">
        <f t="shared" si="15"/>
        <v>321975.18367346941</v>
      </c>
    </row>
    <row r="76" spans="1:20" x14ac:dyDescent="0.2">
      <c r="A76" s="9">
        <v>70</v>
      </c>
      <c r="B76" s="10">
        <v>681</v>
      </c>
      <c r="C76" s="10">
        <f>'3 Data'!D78</f>
        <v>-1.625</v>
      </c>
      <c r="D76" s="10">
        <f>'3 Data'!H78</f>
        <v>877.45833333333337</v>
      </c>
      <c r="E76" s="10">
        <f>'3 Data'!Q78</f>
        <v>549.28571428571433</v>
      </c>
      <c r="F76" s="10">
        <f>'4 Results'!$E$24*C81+'4 Results'!$E$25*D76</f>
        <v>486.99374999343348</v>
      </c>
      <c r="G76" s="14">
        <f t="shared" si="9"/>
        <v>62.291964292280852</v>
      </c>
      <c r="H76" s="10">
        <f t="shared" si="10"/>
        <v>3880.2888153907929</v>
      </c>
      <c r="I76" s="10">
        <f>'4 Results'!$E$24*C76</f>
        <v>-1.7377939329252485</v>
      </c>
      <c r="J76" s="10">
        <f>'4 Results'!$E$25*D76</f>
        <v>496.58026157946068</v>
      </c>
      <c r="K76" s="10"/>
      <c r="L76" s="10"/>
      <c r="M76" s="10"/>
      <c r="N76" s="10"/>
      <c r="O76" s="10">
        <f t="shared" si="16"/>
        <v>2.640625</v>
      </c>
      <c r="P76" s="10">
        <f t="shared" si="11"/>
        <v>-1425.8697916666667</v>
      </c>
      <c r="Q76" s="10">
        <f t="shared" si="12"/>
        <v>769933.12673611112</v>
      </c>
      <c r="R76" s="10">
        <f t="shared" si="13"/>
        <v>-892.58928571428578</v>
      </c>
      <c r="S76" s="10">
        <f t="shared" si="14"/>
        <v>481975.32738095243</v>
      </c>
      <c r="T76" s="11">
        <f t="shared" si="15"/>
        <v>301714.7959183674</v>
      </c>
    </row>
    <row r="77" spans="1:20" x14ac:dyDescent="0.2">
      <c r="A77" s="9">
        <v>71</v>
      </c>
      <c r="B77" s="10">
        <v>682</v>
      </c>
      <c r="C77" s="10">
        <f>'3 Data'!D79</f>
        <v>4.0535714285714306</v>
      </c>
      <c r="D77" s="10">
        <f>'3 Data'!H79</f>
        <v>829.04166666666663</v>
      </c>
      <c r="E77" s="10">
        <f>'3 Data'!Q79</f>
        <v>445.42857142857144</v>
      </c>
      <c r="F77" s="10">
        <f>'4 Results'!$E$24*C82+'4 Results'!$E$25*D77</f>
        <v>449.85400641534051</v>
      </c>
      <c r="G77" s="14">
        <f t="shared" si="9"/>
        <v>-4.4254349867690621</v>
      </c>
      <c r="H77" s="10">
        <f t="shared" si="10"/>
        <v>19.584474822119688</v>
      </c>
      <c r="I77" s="10">
        <f>'4 Results'!$E$24*C77</f>
        <v>4.3349365140003471</v>
      </c>
      <c r="J77" s="10">
        <f>'4 Results'!$E$25*D77</f>
        <v>469.17980268039929</v>
      </c>
      <c r="K77" s="10"/>
      <c r="L77" s="10"/>
      <c r="M77" s="10"/>
      <c r="N77" s="10"/>
      <c r="O77" s="10">
        <f t="shared" si="16"/>
        <v>16.431441326530628</v>
      </c>
      <c r="P77" s="10">
        <f t="shared" si="11"/>
        <v>3360.5796130952394</v>
      </c>
      <c r="Q77" s="10">
        <f t="shared" si="12"/>
        <v>687310.08506944438</v>
      </c>
      <c r="R77" s="10">
        <f t="shared" si="13"/>
        <v>1805.576530612246</v>
      </c>
      <c r="S77" s="10">
        <f t="shared" si="14"/>
        <v>369278.84523809521</v>
      </c>
      <c r="T77" s="11">
        <f t="shared" si="15"/>
        <v>198406.61224489799</v>
      </c>
    </row>
    <row r="78" spans="1:20" x14ac:dyDescent="0.2">
      <c r="A78" s="9">
        <v>72</v>
      </c>
      <c r="B78" s="10">
        <v>683</v>
      </c>
      <c r="C78" s="10">
        <f>'3 Data'!D80</f>
        <v>1.125</v>
      </c>
      <c r="D78" s="10">
        <f>'3 Data'!H80</f>
        <v>894.04166666666663</v>
      </c>
      <c r="E78" s="10">
        <f>'3 Data'!Q80</f>
        <v>540.14285714285711</v>
      </c>
      <c r="F78" s="10">
        <f>'4 Results'!$E$24*C83+'4 Results'!$E$25*D78</f>
        <v>507.58848657200127</v>
      </c>
      <c r="G78" s="14">
        <f t="shared" si="9"/>
        <v>32.554370570855838</v>
      </c>
      <c r="H78" s="10">
        <f t="shared" si="10"/>
        <v>1059.7870432646046</v>
      </c>
      <c r="I78" s="10">
        <f>'4 Results'!$E$24*C78</f>
        <v>1.2030881074097874</v>
      </c>
      <c r="J78" s="10">
        <f>'4 Results'!$E$25*D78</f>
        <v>505.96527245882936</v>
      </c>
      <c r="K78" s="10"/>
      <c r="L78" s="10"/>
      <c r="M78" s="10"/>
      <c r="N78" s="10"/>
      <c r="O78" s="10">
        <f t="shared" si="16"/>
        <v>1.265625</v>
      </c>
      <c r="P78" s="10">
        <f t="shared" si="11"/>
        <v>1005.796875</v>
      </c>
      <c r="Q78" s="10">
        <f t="shared" si="12"/>
        <v>799310.50173611101</v>
      </c>
      <c r="R78" s="10">
        <f t="shared" si="13"/>
        <v>607.66071428571422</v>
      </c>
      <c r="S78" s="10">
        <f t="shared" si="14"/>
        <v>482910.22023809521</v>
      </c>
      <c r="T78" s="11">
        <f t="shared" si="15"/>
        <v>291754.30612244894</v>
      </c>
    </row>
    <row r="79" spans="1:20" x14ac:dyDescent="0.2">
      <c r="A79" s="9">
        <v>73</v>
      </c>
      <c r="B79" s="10">
        <v>684</v>
      </c>
      <c r="C79" s="10">
        <f>'3 Data'!D81</f>
        <v>0.4107142857142847</v>
      </c>
      <c r="D79" s="10">
        <f>'3 Data'!H81</f>
        <v>898.70833333333337</v>
      </c>
      <c r="E79" s="10">
        <f>'3 Data'!Q81</f>
        <v>458.71428571428572</v>
      </c>
      <c r="F79" s="10">
        <f>'4 Results'!$E$24*C84+'4 Results'!$E$25*D79</f>
        <v>537.95781103895956</v>
      </c>
      <c r="G79" s="14">
        <f t="shared" si="9"/>
        <v>-79.24352532467384</v>
      </c>
      <c r="H79" s="10">
        <f t="shared" si="10"/>
        <v>6279.536305882224</v>
      </c>
      <c r="I79" s="10">
        <f>'4 Results'!$E$24*C79</f>
        <v>0.43922264238769909</v>
      </c>
      <c r="J79" s="10">
        <f>'4 Results'!$E$25*D79</f>
        <v>508.6062805454859</v>
      </c>
      <c r="K79" s="10"/>
      <c r="L79" s="10"/>
      <c r="M79" s="10"/>
      <c r="N79" s="10"/>
      <c r="O79" s="10">
        <f t="shared" si="16"/>
        <v>0.16868622448979509</v>
      </c>
      <c r="P79" s="10">
        <f t="shared" si="11"/>
        <v>369.11235119047529</v>
      </c>
      <c r="Q79" s="10">
        <f t="shared" si="12"/>
        <v>807676.66840277787</v>
      </c>
      <c r="R79" s="10">
        <f t="shared" si="13"/>
        <v>188.40051020408117</v>
      </c>
      <c r="S79" s="10">
        <f t="shared" si="14"/>
        <v>412250.35119047621</v>
      </c>
      <c r="T79" s="11">
        <f t="shared" si="15"/>
        <v>210418.79591836737</v>
      </c>
    </row>
    <row r="80" spans="1:20" x14ac:dyDescent="0.2">
      <c r="A80" s="9">
        <v>74</v>
      </c>
      <c r="B80" s="10">
        <v>685</v>
      </c>
      <c r="C80" s="10">
        <f>'3 Data'!D82</f>
        <v>24.482142857142861</v>
      </c>
      <c r="D80" s="10">
        <f>'3 Data'!H82</f>
        <v>738.875</v>
      </c>
      <c r="E80" s="10">
        <f>'3 Data'!Q82</f>
        <v>468.85714285714289</v>
      </c>
      <c r="F80" s="10">
        <f>'4 Results'!$E$24*C85+'4 Results'!$E$25*D80</f>
        <v>426.97439969850529</v>
      </c>
      <c r="G80" s="14">
        <f t="shared" si="9"/>
        <v>41.882743158637595</v>
      </c>
      <c r="H80" s="10">
        <f t="shared" si="10"/>
        <v>1754.1641744924043</v>
      </c>
      <c r="I80" s="10">
        <f>'4 Results'!$E$24*C80</f>
        <v>26.181488813632047</v>
      </c>
      <c r="J80" s="10">
        <f>'4 Results'!$E$25*D80</f>
        <v>418.15175357750019</v>
      </c>
      <c r="K80" s="10"/>
      <c r="L80" s="10"/>
      <c r="M80" s="10"/>
      <c r="N80" s="10"/>
      <c r="O80" s="10">
        <f t="shared" si="16"/>
        <v>599.37531887755119</v>
      </c>
      <c r="P80" s="10">
        <f t="shared" si="11"/>
        <v>18089.243303571431</v>
      </c>
      <c r="Q80" s="10">
        <f t="shared" si="12"/>
        <v>545936.265625</v>
      </c>
      <c r="R80" s="10">
        <f t="shared" si="13"/>
        <v>11478.62755102041</v>
      </c>
      <c r="S80" s="10">
        <f t="shared" si="14"/>
        <v>346426.82142857148</v>
      </c>
      <c r="T80" s="11">
        <f t="shared" si="15"/>
        <v>219827.02040816328</v>
      </c>
    </row>
    <row r="81" spans="1:20" x14ac:dyDescent="0.2">
      <c r="A81" s="9">
        <v>75</v>
      </c>
      <c r="B81" s="10">
        <v>686</v>
      </c>
      <c r="C81" s="10">
        <f>'3 Data'!D83</f>
        <v>-8.9642857142857153</v>
      </c>
      <c r="D81" s="10">
        <f>'3 Data'!H83</f>
        <v>900.91666666666663</v>
      </c>
      <c r="E81" s="10">
        <f>'3 Data'!Q83</f>
        <v>406.85714285714283</v>
      </c>
      <c r="F81" s="10">
        <f>'4 Results'!$E$24*C86+'4 Results'!$E$25*D81</f>
        <v>535.13999019300979</v>
      </c>
      <c r="G81" s="14">
        <f t="shared" si="9"/>
        <v>-128.28284733586696</v>
      </c>
      <c r="H81" s="10">
        <f t="shared" si="10"/>
        <v>16456.488920597349</v>
      </c>
      <c r="I81" s="10">
        <f>'4 Results'!$E$24*C81</f>
        <v>-9.5865115860271963</v>
      </c>
      <c r="J81" s="10">
        <f>'4 Results'!$E$25*D81</f>
        <v>509.85604330077871</v>
      </c>
      <c r="K81" s="10"/>
      <c r="L81" s="10"/>
      <c r="M81" s="10"/>
      <c r="N81" s="10"/>
      <c r="O81" s="10">
        <f t="shared" si="16"/>
        <v>80.358418367346957</v>
      </c>
      <c r="P81" s="10">
        <f t="shared" si="11"/>
        <v>-8076.0744047619055</v>
      </c>
      <c r="Q81" s="10">
        <f t="shared" si="12"/>
        <v>811650.84027777775</v>
      </c>
      <c r="R81" s="10">
        <f t="shared" si="13"/>
        <v>-3647.1836734693879</v>
      </c>
      <c r="S81" s="10">
        <f t="shared" si="14"/>
        <v>366544.38095238089</v>
      </c>
      <c r="T81" s="11">
        <f t="shared" si="15"/>
        <v>165532.73469387754</v>
      </c>
    </row>
    <row r="82" spans="1:20" x14ac:dyDescent="0.2">
      <c r="A82" s="9">
        <v>76</v>
      </c>
      <c r="B82" s="10">
        <v>687</v>
      </c>
      <c r="C82" s="10">
        <f>'3 Data'!D84</f>
        <v>-18.071428571428569</v>
      </c>
      <c r="D82" s="10">
        <f>'3 Data'!H84</f>
        <v>778.66666666666663</v>
      </c>
      <c r="E82" s="10">
        <f>'3 Data'!Q84</f>
        <v>473.71428571428578</v>
      </c>
      <c r="F82" s="10">
        <f>'4 Results'!$E$24*C87+'4 Results'!$E$25*D82</f>
        <v>424.09518301113673</v>
      </c>
      <c r="G82" s="14">
        <f t="shared" si="9"/>
        <v>49.619102703149053</v>
      </c>
      <c r="H82" s="10">
        <f t="shared" si="10"/>
        <v>2462.0553530656539</v>
      </c>
      <c r="I82" s="10">
        <f>'4 Results'!$E$24*C82</f>
        <v>-19.325796265058806</v>
      </c>
      <c r="J82" s="10">
        <f>'4 Results'!$E$25*D82</f>
        <v>440.67106360211602</v>
      </c>
      <c r="K82" s="10"/>
      <c r="L82" s="10"/>
      <c r="M82" s="10"/>
      <c r="N82" s="10"/>
      <c r="O82" s="10">
        <f t="shared" si="16"/>
        <v>326.57653061224482</v>
      </c>
      <c r="P82" s="10">
        <f t="shared" si="11"/>
        <v>-14071.619047619046</v>
      </c>
      <c r="Q82" s="10">
        <f t="shared" si="12"/>
        <v>606321.77777777775</v>
      </c>
      <c r="R82" s="10">
        <f t="shared" si="13"/>
        <v>-8560.6938775510207</v>
      </c>
      <c r="S82" s="10">
        <f t="shared" si="14"/>
        <v>368865.52380952385</v>
      </c>
      <c r="T82" s="11">
        <f t="shared" si="15"/>
        <v>224405.22448979598</v>
      </c>
    </row>
    <row r="83" spans="1:20" x14ac:dyDescent="0.2">
      <c r="A83" s="9">
        <v>77</v>
      </c>
      <c r="B83" s="10">
        <v>688</v>
      </c>
      <c r="C83" s="10">
        <f>'3 Data'!D85</f>
        <v>1.5178571428571459</v>
      </c>
      <c r="D83" s="10">
        <f>'3 Data'!H85</f>
        <v>840.125</v>
      </c>
      <c r="E83" s="10">
        <f>'3 Data'!Q85</f>
        <v>523.71428571428567</v>
      </c>
      <c r="F83" s="10">
        <f>'4 Results'!$E$24*C88+'4 Results'!$E$25*D83</f>
        <v>486.41366630927547</v>
      </c>
      <c r="G83" s="14">
        <f t="shared" si="9"/>
        <v>37.300619405010195</v>
      </c>
      <c r="H83" s="10">
        <f t="shared" si="10"/>
        <v>1391.3362079974231</v>
      </c>
      <c r="I83" s="10">
        <f>'4 Results'!$E$24*C83</f>
        <v>1.6232141131719386</v>
      </c>
      <c r="J83" s="10">
        <f>'4 Results'!$E$25*D83</f>
        <v>475.45219688620853</v>
      </c>
      <c r="K83" s="10"/>
      <c r="L83" s="10"/>
      <c r="M83" s="10"/>
      <c r="N83" s="10"/>
      <c r="O83" s="10">
        <f t="shared" si="16"/>
        <v>2.303890306122458</v>
      </c>
      <c r="P83" s="10">
        <f t="shared" si="11"/>
        <v>1275.1897321428596</v>
      </c>
      <c r="Q83" s="10">
        <f t="shared" si="12"/>
        <v>705810.015625</v>
      </c>
      <c r="R83" s="10">
        <f t="shared" si="13"/>
        <v>794.92346938775665</v>
      </c>
      <c r="S83" s="10">
        <f t="shared" si="14"/>
        <v>439985.46428571426</v>
      </c>
      <c r="T83" s="11">
        <f t="shared" si="15"/>
        <v>274276.65306122444</v>
      </c>
    </row>
    <row r="84" spans="1:20" x14ac:dyDescent="0.2">
      <c r="A84" s="9">
        <v>78</v>
      </c>
      <c r="B84" s="10">
        <v>689</v>
      </c>
      <c r="C84" s="10">
        <f>'3 Data'!D86</f>
        <v>27.446428571428569</v>
      </c>
      <c r="D84" s="10">
        <f>'3 Data'!H86</f>
        <v>766.79166666666663</v>
      </c>
      <c r="E84" s="10">
        <f>'3 Data'!Q86</f>
        <v>447.14285714285711</v>
      </c>
      <c r="F84" s="10">
        <f>'4 Results'!$E$24*C89+'4 Results'!$E$25*D84</f>
        <v>416.01889944735547</v>
      </c>
      <c r="G84" s="14">
        <f t="shared" si="9"/>
        <v>31.123957695501645</v>
      </c>
      <c r="H84" s="10">
        <f t="shared" si="10"/>
        <v>968.70074263137599</v>
      </c>
      <c r="I84" s="10">
        <f>'4 Results'!$E$24*C84</f>
        <v>29.3515304934737</v>
      </c>
      <c r="J84" s="10">
        <f>'4 Results'!$E$25*D84</f>
        <v>433.95064123874897</v>
      </c>
      <c r="K84" s="10"/>
      <c r="L84" s="10"/>
      <c r="M84" s="10"/>
      <c r="N84" s="10"/>
      <c r="O84" s="10">
        <f t="shared" si="16"/>
        <v>753.30644132653049</v>
      </c>
      <c r="P84" s="10">
        <f t="shared" si="11"/>
        <v>21045.692708333332</v>
      </c>
      <c r="Q84" s="10">
        <f t="shared" si="12"/>
        <v>587969.46006944438</v>
      </c>
      <c r="R84" s="10">
        <f t="shared" si="13"/>
        <v>12272.474489795917</v>
      </c>
      <c r="S84" s="10">
        <f t="shared" si="14"/>
        <v>342865.41666666663</v>
      </c>
      <c r="T84" s="11">
        <f t="shared" si="15"/>
        <v>199936.73469387752</v>
      </c>
    </row>
    <row r="85" spans="1:20" x14ac:dyDescent="0.2">
      <c r="A85" s="9">
        <v>79</v>
      </c>
      <c r="B85" s="10">
        <v>690</v>
      </c>
      <c r="C85" s="10">
        <f>'3 Data'!D87</f>
        <v>8.25</v>
      </c>
      <c r="D85" s="10">
        <f>'3 Data'!H87</f>
        <v>735.91666666666663</v>
      </c>
      <c r="E85" s="10">
        <f>'3 Data'!Q87</f>
        <v>427.14285714285717</v>
      </c>
      <c r="F85" s="10">
        <f>'4 Results'!$E$24*C90+'4 Results'!$E$25*D85</f>
        <v>351.07156265147847</v>
      </c>
      <c r="G85" s="14">
        <f t="shared" si="9"/>
        <v>76.071294491378694</v>
      </c>
      <c r="H85" s="10">
        <f t="shared" si="10"/>
        <v>5786.8418455940628</v>
      </c>
      <c r="I85" s="10">
        <f>'4 Results'!$E$24*C85</f>
        <v>8.822646121005107</v>
      </c>
      <c r="J85" s="10">
        <f>'4 Results'!$E$25*D85</f>
        <v>416.47754309399471</v>
      </c>
      <c r="K85" s="10"/>
      <c r="L85" s="10"/>
      <c r="M85" s="10"/>
      <c r="N85" s="10"/>
      <c r="O85" s="10">
        <f t="shared" si="16"/>
        <v>68.0625</v>
      </c>
      <c r="P85" s="10">
        <f t="shared" si="11"/>
        <v>6071.3125</v>
      </c>
      <c r="Q85" s="10">
        <f t="shared" si="12"/>
        <v>541573.34027777775</v>
      </c>
      <c r="R85" s="10">
        <f t="shared" si="13"/>
        <v>3523.9285714285716</v>
      </c>
      <c r="S85" s="10">
        <f t="shared" si="14"/>
        <v>314341.54761904763</v>
      </c>
      <c r="T85" s="11">
        <f t="shared" si="15"/>
        <v>182451.02040816328</v>
      </c>
    </row>
    <row r="86" spans="1:20" x14ac:dyDescent="0.2">
      <c r="A86" s="9">
        <v>80</v>
      </c>
      <c r="B86" s="10">
        <v>691</v>
      </c>
      <c r="C86" s="10">
        <f>'3 Data'!D88</f>
        <v>23.642857142857142</v>
      </c>
      <c r="D86" s="10">
        <f>'3 Data'!H88</f>
        <v>712</v>
      </c>
      <c r="E86" s="10">
        <f>'3 Data'!Q88</f>
        <v>460.57142857142861</v>
      </c>
      <c r="F86" s="10">
        <f>'4 Results'!$E$24*C91+'4 Results'!$E$25*D86</f>
        <v>421.52340408654231</v>
      </c>
      <c r="G86" s="14">
        <f t="shared" si="9"/>
        <v>39.048024484886298</v>
      </c>
      <c r="H86" s="10">
        <f t="shared" si="10"/>
        <v>1524.7482161722799</v>
      </c>
      <c r="I86" s="10">
        <f>'4 Results'!$E$24*C86</f>
        <v>25.283946892231089</v>
      </c>
      <c r="J86" s="10">
        <f>'4 Results'!$E$25*D86</f>
        <v>402.94237664988003</v>
      </c>
      <c r="K86" s="10"/>
      <c r="L86" s="10"/>
      <c r="M86" s="10"/>
      <c r="N86" s="10"/>
      <c r="O86" s="10">
        <f t="shared" si="16"/>
        <v>558.98469387755097</v>
      </c>
      <c r="P86" s="10">
        <f t="shared" si="11"/>
        <v>16833.714285714286</v>
      </c>
      <c r="Q86" s="10">
        <f t="shared" si="12"/>
        <v>506944</v>
      </c>
      <c r="R86" s="10">
        <f t="shared" si="13"/>
        <v>10889.224489795919</v>
      </c>
      <c r="S86" s="10">
        <f t="shared" si="14"/>
        <v>327926.85714285716</v>
      </c>
      <c r="T86" s="11">
        <f t="shared" si="15"/>
        <v>212126.04081632657</v>
      </c>
    </row>
    <row r="87" spans="1:20" x14ac:dyDescent="0.2">
      <c r="A87" s="9">
        <v>81</v>
      </c>
      <c r="B87" s="10">
        <v>692</v>
      </c>
      <c r="C87" s="10">
        <f>'3 Data'!D89</f>
        <v>-15.5</v>
      </c>
      <c r="D87" s="10">
        <f>'3 Data'!H89</f>
        <v>681.16666666666663</v>
      </c>
      <c r="E87" s="10">
        <f>'3 Data'!Q89</f>
        <v>354</v>
      </c>
      <c r="F87" s="10">
        <f>'4 Results'!$E$24*C92+'4 Results'!$E$25*D87</f>
        <v>429.14777026048318</v>
      </c>
      <c r="G87" s="14">
        <f t="shared" si="9"/>
        <v>-75.147770260483185</v>
      </c>
      <c r="H87" s="10">
        <f t="shared" si="10"/>
        <v>5647.1873751223611</v>
      </c>
      <c r="I87" s="10">
        <f>'4 Results'!$E$24*C87</f>
        <v>-16.575880590979295</v>
      </c>
      <c r="J87" s="10">
        <f>'4 Results'!$E$25*D87</f>
        <v>385.49285893447092</v>
      </c>
      <c r="K87" s="10"/>
      <c r="L87" s="10"/>
      <c r="M87" s="10"/>
      <c r="N87" s="10"/>
      <c r="O87" s="10">
        <f t="shared" si="16"/>
        <v>240.25</v>
      </c>
      <c r="P87" s="10">
        <f t="shared" si="11"/>
        <v>-10558.083333333332</v>
      </c>
      <c r="Q87" s="10">
        <f t="shared" si="12"/>
        <v>463988.02777777775</v>
      </c>
      <c r="R87" s="10">
        <f t="shared" si="13"/>
        <v>-5487</v>
      </c>
      <c r="S87" s="10">
        <f t="shared" si="14"/>
        <v>241133</v>
      </c>
      <c r="T87" s="11">
        <f t="shared" si="15"/>
        <v>125316</v>
      </c>
    </row>
    <row r="88" spans="1:20" x14ac:dyDescent="0.2">
      <c r="A88" s="9">
        <v>82</v>
      </c>
      <c r="B88" s="10">
        <v>693</v>
      </c>
      <c r="C88" s="10">
        <f>'3 Data'!D90</f>
        <v>10.25</v>
      </c>
      <c r="D88" s="10">
        <f>'3 Data'!H90</f>
        <v>690.41666666666663</v>
      </c>
      <c r="E88" s="10">
        <f>'3 Data'!Q90</f>
        <v>376</v>
      </c>
      <c r="F88" s="10">
        <f>'4 Results'!$E$24*C93+'4 Results'!$E$25*D88</f>
        <v>385.72439545319895</v>
      </c>
      <c r="G88" s="14">
        <f t="shared" si="9"/>
        <v>-9.7243954531989516</v>
      </c>
      <c r="H88" s="10">
        <f t="shared" si="10"/>
        <v>94.56386693019644</v>
      </c>
      <c r="I88" s="10">
        <f>'4 Results'!$E$24*C88</f>
        <v>10.961469423066951</v>
      </c>
      <c r="J88" s="10">
        <f>'4 Results'!$E$25*D88</f>
        <v>390.72771424909365</v>
      </c>
      <c r="K88" s="10"/>
      <c r="L88" s="10"/>
      <c r="M88" s="10"/>
      <c r="N88" s="10"/>
      <c r="O88" s="10">
        <f t="shared" si="16"/>
        <v>105.0625</v>
      </c>
      <c r="P88" s="10">
        <f t="shared" si="11"/>
        <v>7076.770833333333</v>
      </c>
      <c r="Q88" s="10">
        <f t="shared" si="12"/>
        <v>476675.17361111107</v>
      </c>
      <c r="R88" s="10">
        <f t="shared" si="13"/>
        <v>3854</v>
      </c>
      <c r="S88" s="10">
        <f t="shared" si="14"/>
        <v>259596.66666666666</v>
      </c>
      <c r="T88" s="11">
        <f t="shared" si="15"/>
        <v>141376</v>
      </c>
    </row>
    <row r="89" spans="1:20" x14ac:dyDescent="0.2">
      <c r="A89" s="9">
        <v>83</v>
      </c>
      <c r="B89" s="10">
        <v>694</v>
      </c>
      <c r="C89" s="10">
        <f>'3 Data'!D91</f>
        <v>-16.767857142857139</v>
      </c>
      <c r="D89" s="10">
        <f>'3 Data'!H91</f>
        <v>753.125</v>
      </c>
      <c r="E89" s="10">
        <f>'3 Data'!Q91</f>
        <v>341.71428571428567</v>
      </c>
      <c r="F89" s="10">
        <f>'4 Results'!$E$24*C94+'4 Results'!$E$25*D89</f>
        <v>421.91951717279136</v>
      </c>
      <c r="G89" s="14">
        <f t="shared" si="9"/>
        <v>-80.205231458505693</v>
      </c>
      <c r="H89" s="10">
        <f t="shared" si="10"/>
        <v>6432.8791533124713</v>
      </c>
      <c r="I89" s="10">
        <f>'4 Results'!$E$24*C89</f>
        <v>-17.931741791393495</v>
      </c>
      <c r="J89" s="10">
        <f>'4 Results'!$E$25*D89</f>
        <v>426.21626041354062</v>
      </c>
      <c r="K89" s="10"/>
      <c r="L89" s="10"/>
      <c r="M89" s="10"/>
      <c r="N89" s="10"/>
      <c r="O89" s="10">
        <f t="shared" si="16"/>
        <v>281.16103316326519</v>
      </c>
      <c r="P89" s="10">
        <f t="shared" si="11"/>
        <v>-12628.292410714283</v>
      </c>
      <c r="Q89" s="10">
        <f t="shared" si="12"/>
        <v>567197.265625</v>
      </c>
      <c r="R89" s="10">
        <f t="shared" si="13"/>
        <v>-5729.8163265306102</v>
      </c>
      <c r="S89" s="10">
        <f t="shared" si="14"/>
        <v>257353.57142857139</v>
      </c>
      <c r="T89" s="11">
        <f t="shared" si="15"/>
        <v>116768.65306122445</v>
      </c>
    </row>
    <row r="90" spans="1:20" x14ac:dyDescent="0.2">
      <c r="A90" s="9">
        <v>84</v>
      </c>
      <c r="B90" s="10">
        <v>695</v>
      </c>
      <c r="C90" s="10">
        <f>'3 Data'!D92</f>
        <v>-61.160714285714292</v>
      </c>
      <c r="D90" s="10">
        <f>'3 Data'!H92</f>
        <v>815.54166666666663</v>
      </c>
      <c r="E90" s="10">
        <f>'3 Data'!Q92</f>
        <v>400</v>
      </c>
      <c r="F90" s="10">
        <f>'4 Results'!$E$24*C95+'4 Results'!$E$25*D90</f>
        <v>471.5654778009864</v>
      </c>
      <c r="G90" s="14">
        <f t="shared" si="9"/>
        <v>-71.5654778009864</v>
      </c>
      <c r="H90" s="10">
        <f t="shared" si="10"/>
        <v>5121.6176128834777</v>
      </c>
      <c r="I90" s="10">
        <f>'4 Results'!$E$24*C90</f>
        <v>-65.405980442516224</v>
      </c>
      <c r="J90" s="10">
        <f>'4 Results'!$E$25*D90</f>
        <v>461.53974357257152</v>
      </c>
      <c r="K90" s="10"/>
      <c r="L90" s="10"/>
      <c r="M90" s="10"/>
      <c r="N90" s="10"/>
      <c r="O90" s="10">
        <f t="shared" si="16"/>
        <v>3740.6329719387763</v>
      </c>
      <c r="P90" s="10">
        <f t="shared" si="11"/>
        <v>-49879.110863095244</v>
      </c>
      <c r="Q90" s="10">
        <f t="shared" si="12"/>
        <v>665108.21006944438</v>
      </c>
      <c r="R90" s="10">
        <f t="shared" si="13"/>
        <v>-24464.285714285717</v>
      </c>
      <c r="S90" s="10">
        <f t="shared" si="14"/>
        <v>326216.66666666663</v>
      </c>
      <c r="T90" s="11">
        <f t="shared" si="15"/>
        <v>160000</v>
      </c>
    </row>
    <row r="91" spans="1:20" x14ac:dyDescent="0.2">
      <c r="A91" s="9">
        <v>85</v>
      </c>
      <c r="B91" s="10">
        <v>696</v>
      </c>
      <c r="C91" s="10">
        <f>'3 Data'!D93</f>
        <v>17.375</v>
      </c>
      <c r="D91" s="10">
        <f>'3 Data'!H93</f>
        <v>742.125</v>
      </c>
      <c r="E91" s="10">
        <f>'3 Data'!Q93</f>
        <v>316.71428571428572</v>
      </c>
      <c r="F91" s="10">
        <f>'4 Results'!$E$24*C96+'4 Results'!$E$25*D91</f>
        <v>419.99102706642168</v>
      </c>
      <c r="G91" s="14">
        <f t="shared" si="9"/>
        <v>-103.27674135213596</v>
      </c>
      <c r="H91" s="10">
        <f t="shared" si="10"/>
        <v>10666.08530431599</v>
      </c>
      <c r="I91" s="10">
        <f>'4 Results'!$E$24*C91</f>
        <v>18.581027436662271</v>
      </c>
      <c r="J91" s="10">
        <f>'4 Results'!$E$25*D91</f>
        <v>419.99102706642168</v>
      </c>
      <c r="K91" s="10"/>
      <c r="L91" s="10"/>
      <c r="M91" s="10"/>
      <c r="N91" s="10"/>
      <c r="O91" s="10">
        <f t="shared" si="16"/>
        <v>301.890625</v>
      </c>
      <c r="P91" s="10">
        <f t="shared" si="11"/>
        <v>12894.421875</v>
      </c>
      <c r="Q91" s="10">
        <f t="shared" si="12"/>
        <v>550749.515625</v>
      </c>
      <c r="R91" s="10">
        <f t="shared" si="13"/>
        <v>5502.9107142857147</v>
      </c>
      <c r="S91" s="10">
        <f t="shared" si="14"/>
        <v>235041.58928571429</v>
      </c>
      <c r="T91" s="11">
        <f t="shared" si="15"/>
        <v>100307.93877551021</v>
      </c>
    </row>
    <row r="92" spans="1:20" x14ac:dyDescent="0.2">
      <c r="A92" s="9">
        <v>86</v>
      </c>
      <c r="B92" s="10">
        <v>697</v>
      </c>
      <c r="C92" s="10">
        <f>'3 Data'!D94</f>
        <v>40.821428571428569</v>
      </c>
      <c r="D92" s="10">
        <f>'3 Data'!H94</f>
        <v>656.41666666666663</v>
      </c>
      <c r="E92" s="10">
        <f>'3 Data'!Q94</f>
        <v>416.85714285714283</v>
      </c>
      <c r="F92" s="10">
        <f>'4 Results'!$E$24*C97+'4 Results'!$E$25*D92</f>
        <v>371.48608390345333</v>
      </c>
      <c r="G92" s="14">
        <f t="shared" si="9"/>
        <v>45.371058953689499</v>
      </c>
      <c r="H92" s="10">
        <f t="shared" si="10"/>
        <v>2058.5329905791682</v>
      </c>
      <c r="I92" s="10">
        <f>'4 Results'!$E$24*C92</f>
        <v>43.654911326012282</v>
      </c>
      <c r="J92" s="10">
        <f>'4 Results'!$E$25*D92</f>
        <v>371.48608390345333</v>
      </c>
      <c r="K92" s="10"/>
      <c r="L92" s="10"/>
      <c r="M92" s="10"/>
      <c r="N92" s="10"/>
      <c r="O92" s="10">
        <f t="shared" si="16"/>
        <v>1666.3890306122448</v>
      </c>
      <c r="P92" s="10">
        <f t="shared" si="11"/>
        <v>26795.866071428569</v>
      </c>
      <c r="Q92" s="10">
        <f t="shared" si="12"/>
        <v>430882.84027777775</v>
      </c>
      <c r="R92" s="10">
        <f t="shared" si="13"/>
        <v>17016.704081632652</v>
      </c>
      <c r="S92" s="10">
        <f t="shared" si="14"/>
        <v>273631.97619047615</v>
      </c>
      <c r="T92" s="11">
        <f t="shared" si="15"/>
        <v>173769.87755102038</v>
      </c>
    </row>
    <row r="93" spans="1:20" x14ac:dyDescent="0.2">
      <c r="A93" s="9">
        <v>87</v>
      </c>
      <c r="B93" s="10">
        <v>698</v>
      </c>
      <c r="C93" s="10">
        <f>'3 Data'!D95</f>
        <v>-4.6785714285714306</v>
      </c>
      <c r="D93" s="10">
        <f>'3 Data'!H95</f>
        <v>793.41666666666663</v>
      </c>
      <c r="E93" s="10">
        <f>'3 Data'!Q95</f>
        <v>350.14285714285711</v>
      </c>
      <c r="F93" s="10">
        <f>'4 Results'!$E$24*C98+'4 Results'!$E$25*D93</f>
        <v>449.0185355902982</v>
      </c>
      <c r="G93" s="14">
        <f t="shared" si="9"/>
        <v>-98.875678447441089</v>
      </c>
      <c r="H93" s="10">
        <f t="shared" si="10"/>
        <v>9776.3997884417658</v>
      </c>
      <c r="I93" s="10">
        <f>'4 Results'!$E$24*C93</f>
        <v>-5.0033187958946739</v>
      </c>
      <c r="J93" s="10">
        <f>'4 Results'!$E$25*D93</f>
        <v>449.0185355902982</v>
      </c>
      <c r="K93" s="10"/>
      <c r="L93" s="10"/>
      <c r="M93" s="10"/>
      <c r="N93" s="10"/>
      <c r="O93" s="10">
        <f t="shared" si="16"/>
        <v>21.889030612244916</v>
      </c>
      <c r="P93" s="10">
        <f t="shared" si="11"/>
        <v>-3712.0565476190491</v>
      </c>
      <c r="Q93" s="10">
        <f t="shared" si="12"/>
        <v>629510.00694444438</v>
      </c>
      <c r="R93" s="10">
        <f t="shared" si="13"/>
        <v>-1638.1683673469392</v>
      </c>
      <c r="S93" s="10">
        <f t="shared" si="14"/>
        <v>277809.17857142852</v>
      </c>
      <c r="T93" s="11">
        <f t="shared" si="15"/>
        <v>122600.02040816324</v>
      </c>
    </row>
    <row r="94" spans="1:20" x14ac:dyDescent="0.2">
      <c r="A94" s="9">
        <v>88</v>
      </c>
      <c r="B94" s="10">
        <v>699</v>
      </c>
      <c r="C94" s="10">
        <f>'3 Data'!D96</f>
        <v>-4.0178571428571459</v>
      </c>
      <c r="D94" s="10">
        <f>'3 Data'!H96</f>
        <v>608.375</v>
      </c>
      <c r="E94" s="10">
        <f>'3 Data'!Q96</f>
        <v>259</v>
      </c>
      <c r="F94" s="10">
        <f>'4 Results'!$E$24*C99+'4 Results'!$E$25*D94</f>
        <v>344.29784886849831</v>
      </c>
      <c r="G94" s="14">
        <f t="shared" si="9"/>
        <v>-85.297848868498306</v>
      </c>
      <c r="H94" s="10">
        <f t="shared" si="10"/>
        <v>7275.7230215931777</v>
      </c>
      <c r="I94" s="10">
        <f>'4 Results'!$E$24*C94</f>
        <v>-4.2967432407492439</v>
      </c>
      <c r="J94" s="10">
        <f>'4 Results'!$E$25*D94</f>
        <v>344.29784886849831</v>
      </c>
      <c r="K94" s="10"/>
      <c r="L94" s="10"/>
      <c r="M94" s="10"/>
      <c r="N94" s="10"/>
      <c r="O94" s="10">
        <f t="shared" si="16"/>
        <v>16.143176020408188</v>
      </c>
      <c r="P94" s="10">
        <f t="shared" si="11"/>
        <v>-2444.363839285716</v>
      </c>
      <c r="Q94" s="10">
        <f t="shared" si="12"/>
        <v>370120.140625</v>
      </c>
      <c r="R94" s="10">
        <f t="shared" si="13"/>
        <v>-1040.6250000000007</v>
      </c>
      <c r="S94" s="10">
        <f t="shared" si="14"/>
        <v>157569.125</v>
      </c>
      <c r="T94" s="11">
        <f t="shared" si="15"/>
        <v>67081</v>
      </c>
    </row>
    <row r="95" spans="1:20" x14ac:dyDescent="0.2">
      <c r="A95" s="9">
        <v>89</v>
      </c>
      <c r="B95" s="10">
        <v>700</v>
      </c>
      <c r="C95" s="10">
        <f>'3 Data'!D97</f>
        <v>9.375</v>
      </c>
      <c r="D95" s="10">
        <f>'3 Data'!H97</f>
        <v>643.625</v>
      </c>
      <c r="E95" s="10">
        <f>'3 Data'!Q97</f>
        <v>353.57142857142856</v>
      </c>
      <c r="F95" s="10">
        <f>'4 Results'!$E$24*C100+'4 Results'!$E$25*D95</f>
        <v>364.24689209449303</v>
      </c>
      <c r="G95" s="14">
        <f t="shared" si="9"/>
        <v>-10.675463523064479</v>
      </c>
      <c r="H95" s="10">
        <f t="shared" si="10"/>
        <v>113.96552143228027</v>
      </c>
      <c r="I95" s="10">
        <f>'4 Results'!$E$24*C95</f>
        <v>10.025734228414896</v>
      </c>
      <c r="J95" s="10">
        <f>'4 Results'!$E$25*D95</f>
        <v>364.24689209449303</v>
      </c>
      <c r="K95" s="10"/>
      <c r="L95" s="10"/>
      <c r="M95" s="10"/>
      <c r="N95" s="10"/>
      <c r="O95" s="10">
        <f t="shared" si="16"/>
        <v>87.890625</v>
      </c>
      <c r="P95" s="10">
        <f t="shared" si="11"/>
        <v>6033.984375</v>
      </c>
      <c r="Q95" s="10">
        <f t="shared" si="12"/>
        <v>414253.140625</v>
      </c>
      <c r="R95" s="10">
        <f t="shared" si="13"/>
        <v>3314.7321428571427</v>
      </c>
      <c r="S95" s="10">
        <f t="shared" si="14"/>
        <v>227567.41071428571</v>
      </c>
      <c r="T95" s="11">
        <f t="shared" si="15"/>
        <v>125012.7551020408</v>
      </c>
    </row>
    <row r="96" spans="1:20" x14ac:dyDescent="0.2">
      <c r="A96" s="9"/>
      <c r="B96" s="14"/>
      <c r="C96" s="10"/>
      <c r="D96" s="10"/>
      <c r="E96" s="10"/>
      <c r="F96" s="10"/>
      <c r="G96" s="14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1"/>
    </row>
    <row r="97" spans="1:20" x14ac:dyDescent="0.2">
      <c r="A97" s="9"/>
      <c r="B97" s="14"/>
      <c r="C97" s="10"/>
      <c r="D97" s="10"/>
      <c r="E97" s="10"/>
      <c r="F97" s="10"/>
      <c r="G97" s="14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1"/>
    </row>
    <row r="98" spans="1:20" x14ac:dyDescent="0.2">
      <c r="A98" s="9"/>
      <c r="B98" s="14"/>
      <c r="C98" s="10"/>
      <c r="D98" s="10"/>
      <c r="E98" s="10"/>
      <c r="F98" s="10"/>
      <c r="G98" s="14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1"/>
    </row>
    <row r="99" spans="1:20" x14ac:dyDescent="0.2">
      <c r="A99" s="9"/>
      <c r="B99" s="14"/>
      <c r="C99" s="10"/>
      <c r="D99" s="10"/>
      <c r="E99" s="10"/>
      <c r="F99" s="10"/>
      <c r="G99" s="14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1"/>
    </row>
    <row r="100" spans="1:20" x14ac:dyDescent="0.2">
      <c r="A100" s="9"/>
      <c r="B100" s="14"/>
      <c r="C100" s="10"/>
      <c r="D100" s="10"/>
      <c r="E100" s="10"/>
      <c r="F100" s="10"/>
      <c r="G100" s="14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1"/>
    </row>
    <row r="101" spans="1:20" x14ac:dyDescent="0.2">
      <c r="A101" s="9"/>
      <c r="B101" s="14"/>
      <c r="C101" s="10"/>
      <c r="D101" s="10"/>
      <c r="E101" s="10"/>
      <c r="F101" s="10"/>
      <c r="G101" s="14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1"/>
    </row>
    <row r="102" spans="1:20" x14ac:dyDescent="0.2">
      <c r="A102" s="9"/>
      <c r="B102" s="14"/>
      <c r="C102" s="10"/>
      <c r="D102" s="10"/>
      <c r="E102" s="10"/>
      <c r="F102" s="10"/>
      <c r="G102" s="14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1"/>
    </row>
    <row r="103" spans="1:20" x14ac:dyDescent="0.2">
      <c r="A103" s="9"/>
      <c r="B103" s="14"/>
      <c r="C103" s="10"/>
      <c r="D103" s="10"/>
      <c r="E103" s="10"/>
      <c r="F103" s="10"/>
      <c r="G103" s="14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1"/>
    </row>
    <row r="104" spans="1:20" x14ac:dyDescent="0.2">
      <c r="A104" s="9"/>
      <c r="B104" s="14"/>
      <c r="C104" s="10"/>
      <c r="D104" s="10"/>
      <c r="E104" s="10"/>
      <c r="F104" s="10"/>
      <c r="G104" s="14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1"/>
    </row>
    <row r="105" spans="1:20" x14ac:dyDescent="0.2">
      <c r="A105" s="9"/>
      <c r="B105" s="14"/>
      <c r="C105" s="10"/>
      <c r="D105" s="10"/>
      <c r="E105" s="10"/>
      <c r="F105" s="10"/>
      <c r="G105" s="14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1"/>
    </row>
    <row r="106" spans="1:20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1"/>
    </row>
    <row r="107" spans="1:20" x14ac:dyDescent="0.2">
      <c r="A107" s="15" t="s">
        <v>33</v>
      </c>
      <c r="B107" s="16"/>
      <c r="C107" s="16"/>
      <c r="D107" s="16"/>
      <c r="E107" s="17">
        <f>SUM(E5:E95)</f>
        <v>89719.285714285696</v>
      </c>
      <c r="F107" s="16"/>
      <c r="G107" s="17">
        <f>SUM(G5:G95)</f>
        <v>-198.86125898142848</v>
      </c>
      <c r="H107" s="16">
        <f>SUM(H5:H95)</f>
        <v>501036.26785495935</v>
      </c>
      <c r="I107" s="16"/>
      <c r="J107" s="16"/>
      <c r="K107" s="16"/>
      <c r="L107" s="16"/>
      <c r="M107" s="16" t="s">
        <v>0</v>
      </c>
      <c r="N107" s="16"/>
      <c r="O107" s="16">
        <f t="shared" ref="O107:T107" si="17">SUM(O5:O95)</f>
        <v>43008.300701530614</v>
      </c>
      <c r="P107" s="16">
        <f t="shared" si="17"/>
        <v>860266.1019345239</v>
      </c>
      <c r="Q107" s="16">
        <f t="shared" si="17"/>
        <v>338807420.83159715</v>
      </c>
      <c r="R107" s="16">
        <f t="shared" si="17"/>
        <v>532844.23469387763</v>
      </c>
      <c r="S107" s="16">
        <f t="shared" si="17"/>
        <v>192661365.35714269</v>
      </c>
      <c r="T107" s="18">
        <f t="shared" si="17"/>
        <v>110000167.28571437</v>
      </c>
    </row>
    <row r="108" spans="1:20" x14ac:dyDescent="0.2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1"/>
    </row>
    <row r="109" spans="1:20" ht="13.5" thickBot="1" x14ac:dyDescent="0.25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2"/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 Instructions</vt:lpstr>
      <vt:lpstr>1 Raw data</vt:lpstr>
      <vt:lpstr>2 Minus PBS</vt:lpstr>
      <vt:lpstr>3 Data</vt:lpstr>
      <vt:lpstr>4 Results</vt:lpstr>
      <vt:lpstr>5 Summary</vt:lpstr>
      <vt:lpstr>Exc 495</vt:lpstr>
      <vt:lpstr>Exc 587</vt:lpstr>
    </vt:vector>
  </TitlesOfParts>
  <Company>University of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T.W.J. Gadella; Nils Meiresonne</dc:creator>
  <cp:lastModifiedBy>Nils Meiresonne</cp:lastModifiedBy>
  <cp:lastPrinted>2014-04-25T08:57:15Z</cp:lastPrinted>
  <dcterms:created xsi:type="dcterms:W3CDTF">2008-01-27T21:09:45Z</dcterms:created>
  <dcterms:modified xsi:type="dcterms:W3CDTF">2017-11-09T12:21:06Z</dcterms:modified>
</cp:coreProperties>
</file>